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MLŽ 29.11" sheetId="1" r:id="rId1"/>
    <sheet name="Hárok2" sheetId="2" r:id="rId2"/>
    <sheet name="Hárok1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<sst xmlns="http://schemas.openxmlformats.org/spreadsheetml/2006/main" count="283" uniqueCount="145">
  <si>
    <t>por</t>
  </si>
  <si>
    <t>Meno</t>
  </si>
  <si>
    <t>Rok
nar.</t>
  </si>
  <si>
    <t>Klub</t>
  </si>
  <si>
    <t>Tel.
hm.</t>
  </si>
  <si>
    <t>Hod plnou loptou (dm)</t>
  </si>
  <si>
    <t>Trojskok (dm)</t>
  </si>
  <si>
    <t>Trh</t>
  </si>
  <si>
    <t>Nadhod</t>
  </si>
  <si>
    <t>Hod plnou loptou</t>
  </si>
  <si>
    <t xml:space="preserve">Trojskok </t>
  </si>
  <si>
    <t>Dvojboj</t>
  </si>
  <si>
    <t>Štvorboj</t>
  </si>
  <si>
    <t>Sinclair</t>
  </si>
  <si>
    <t>Výsledný súčet bodov</t>
  </si>
  <si>
    <t>1. pok.</t>
  </si>
  <si>
    <t>2. pok.</t>
  </si>
  <si>
    <t>3. pok.</t>
  </si>
  <si>
    <t>Kg</t>
  </si>
  <si>
    <t>Body</t>
  </si>
  <si>
    <t>Spolu</t>
  </si>
  <si>
    <t>Puna Pavol</t>
  </si>
  <si>
    <t>14.2.2002</t>
  </si>
  <si>
    <t>KTN</t>
  </si>
  <si>
    <t>Cabala Sebastián</t>
  </si>
  <si>
    <t>7.10.2002</t>
  </si>
  <si>
    <t>Brlej Samuel</t>
  </si>
  <si>
    <t>7.5.2002</t>
  </si>
  <si>
    <t>PNM</t>
  </si>
  <si>
    <t>3.1.2002</t>
  </si>
  <si>
    <t>Motlová Viktoria</t>
  </si>
  <si>
    <t>BOB</t>
  </si>
  <si>
    <t>KNK</t>
  </si>
  <si>
    <t>Mikušová Laura</t>
  </si>
  <si>
    <t>25.6.2002</t>
  </si>
  <si>
    <t>Barčák Marek</t>
  </si>
  <si>
    <t>12.2.2003</t>
  </si>
  <si>
    <t>Bomba Peter</t>
  </si>
  <si>
    <t>2.1.2003</t>
  </si>
  <si>
    <t>Kozák Filip</t>
  </si>
  <si>
    <t>1.5.2004</t>
  </si>
  <si>
    <t>Piták David</t>
  </si>
  <si>
    <t>8.11.2003</t>
  </si>
  <si>
    <t>Krištof Marek</t>
  </si>
  <si>
    <t>23.2.2003</t>
  </si>
  <si>
    <t>Adámek matej</t>
  </si>
  <si>
    <t>28.9.2002</t>
  </si>
  <si>
    <t>25.3.2002</t>
  </si>
  <si>
    <t>Brodová Dominika</t>
  </si>
  <si>
    <t>7.7.2002</t>
  </si>
  <si>
    <t>Lukáč David</t>
  </si>
  <si>
    <t>5.7.2003</t>
  </si>
  <si>
    <t>Benka Adam</t>
  </si>
  <si>
    <t>23.8.2003</t>
  </si>
  <si>
    <t>Bednár Matej</t>
  </si>
  <si>
    <t>2.4.2003</t>
  </si>
  <si>
    <t>Prekop Jakub</t>
  </si>
  <si>
    <t>31.1.2003</t>
  </si>
  <si>
    <t>SRB</t>
  </si>
  <si>
    <t>8.1.2005</t>
  </si>
  <si>
    <t>Truchli Andrej</t>
  </si>
  <si>
    <t>11.5.2005</t>
  </si>
  <si>
    <t>Brodová Diana</t>
  </si>
  <si>
    <t>5.4.2005</t>
  </si>
  <si>
    <t>Poltl Philipp</t>
  </si>
  <si>
    <t>10.3.2005</t>
  </si>
  <si>
    <t>ASV</t>
  </si>
  <si>
    <t>Alfenze Frejna</t>
  </si>
  <si>
    <t>4.4.2005</t>
  </si>
  <si>
    <t>Kozlová Karolina</t>
  </si>
  <si>
    <t>17.5.2005</t>
  </si>
  <si>
    <t>OST</t>
  </si>
  <si>
    <t>Havier Adam</t>
  </si>
  <si>
    <t>7.11.2005</t>
  </si>
  <si>
    <t>Múdra Michaela</t>
  </si>
  <si>
    <t>24.11.2005</t>
  </si>
  <si>
    <t>Svrčková Laura</t>
  </si>
  <si>
    <t>3.9.2005</t>
  </si>
  <si>
    <t>Miroslav Škrobian</t>
  </si>
  <si>
    <t>11.10.2007</t>
  </si>
  <si>
    <t xml:space="preserve">Linda Svrčková </t>
  </si>
  <si>
    <t>23.4.2010</t>
  </si>
  <si>
    <t>9.2.2006</t>
  </si>
  <si>
    <t>Havierová Julia</t>
  </si>
  <si>
    <t>20.11.2004</t>
  </si>
  <si>
    <t>Vojtišková Dorota</t>
  </si>
  <si>
    <t>11.8.2006</t>
  </si>
  <si>
    <t>6.11.2002</t>
  </si>
  <si>
    <t>Mišák Simon</t>
  </si>
  <si>
    <t>2.9.2004</t>
  </si>
  <si>
    <t>Husárik Jakub</t>
  </si>
  <si>
    <t>27.5.2006</t>
  </si>
  <si>
    <t>Fiala Lukáš</t>
  </si>
  <si>
    <t>22.10.2000</t>
  </si>
  <si>
    <t>Perets Artur</t>
  </si>
  <si>
    <t>15.2.2006</t>
  </si>
  <si>
    <t>Krejší František</t>
  </si>
  <si>
    <t>5.3.2006</t>
  </si>
  <si>
    <t>Poláček Marian</t>
  </si>
  <si>
    <t>21n</t>
  </si>
  <si>
    <t>14n</t>
  </si>
  <si>
    <t>25n</t>
  </si>
  <si>
    <t>27n</t>
  </si>
  <si>
    <t>32n</t>
  </si>
  <si>
    <t>37n</t>
  </si>
  <si>
    <t>42n</t>
  </si>
  <si>
    <t>43n</t>
  </si>
  <si>
    <t>Kubik Jan</t>
  </si>
  <si>
    <t>2.10.2005</t>
  </si>
  <si>
    <t>Magula Roman</t>
  </si>
  <si>
    <t>40n</t>
  </si>
  <si>
    <t>2.kolo</t>
  </si>
  <si>
    <t>fin</t>
  </si>
  <si>
    <t>1.</t>
  </si>
  <si>
    <t>2.</t>
  </si>
  <si>
    <t>3.</t>
  </si>
  <si>
    <t>4.</t>
  </si>
  <si>
    <t>spolu</t>
  </si>
  <si>
    <t>poradie</t>
  </si>
  <si>
    <t>5.</t>
  </si>
  <si>
    <t>6.</t>
  </si>
  <si>
    <t>cabal</t>
  </si>
  <si>
    <t>polacek</t>
  </si>
  <si>
    <t>mikusova</t>
  </si>
  <si>
    <t>puna</t>
  </si>
  <si>
    <t>barcak</t>
  </si>
  <si>
    <t>pitak</t>
  </si>
  <si>
    <t>6n</t>
  </si>
  <si>
    <t>18n</t>
  </si>
  <si>
    <t>20n</t>
  </si>
  <si>
    <t>24n</t>
  </si>
  <si>
    <t>Macura Vlado</t>
  </si>
  <si>
    <t>2n</t>
  </si>
  <si>
    <t>23n</t>
  </si>
  <si>
    <t>Havierová Mi3ka</t>
  </si>
  <si>
    <t>Celkové poradie po troch kolách</t>
  </si>
  <si>
    <t>Rozhodcovia: Mgr. Zuzana Svrčková, Milan Kubák,Štefan Marták, Marian Buschbacher, Jozef Hromiak</t>
  </si>
  <si>
    <t>7.</t>
  </si>
  <si>
    <t>8.</t>
  </si>
  <si>
    <t>9.</t>
  </si>
  <si>
    <t>10.</t>
  </si>
  <si>
    <t>29.11.2014 Trenčín</t>
  </si>
  <si>
    <t>Memorial Jána Šimoniča_Šimoničove deti</t>
  </si>
  <si>
    <t>Finále ligy mladší žiaci 2014 Trenčín</t>
  </si>
  <si>
    <t>29.11.2014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</si>
</sst>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yy/mm/dd"/>
    <numFmt numFmtId="182" formatCode="0.0000"/>
  </numFmts>
  <fonts count="13">
    <font>
      <sz val="10"/>
      <name val="Arial CE"/>
      <family val="0"/>
    </font>
    <font>
      <sz val="10"/>
      <name val="Arial"/>
      <family val="2"/>
    </font>
    <font>
      <sz val="10"/>
      <name val="Avinion"/>
      <family val="0"/>
    </font>
    <font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" fillId="0" borderId="0">
      <alignment vertical="center"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" fontId="6" fillId="2" borderId="1" xfId="23" applyNumberFormat="1" applyFont="1" applyFill="1" applyBorder="1" applyAlignment="1">
      <alignment horizontal="center" vertical="center"/>
      <protection/>
    </xf>
    <xf numFmtId="1" fontId="6" fillId="2" borderId="2" xfId="23" applyNumberFormat="1" applyFont="1" applyFill="1" applyBorder="1" applyAlignment="1">
      <alignment horizontal="center" vertical="center"/>
      <protection/>
    </xf>
    <xf numFmtId="1" fontId="6" fillId="2" borderId="3" xfId="23" applyNumberFormat="1" applyFont="1" applyFill="1" applyBorder="1" applyAlignment="1">
      <alignment horizontal="center" vertical="center"/>
      <protection/>
    </xf>
    <xf numFmtId="1" fontId="7" fillId="2" borderId="1" xfId="23" applyNumberFormat="1" applyFont="1" applyFill="1" applyBorder="1" applyAlignment="1">
      <alignment horizontal="center" vertical="center"/>
      <protection/>
    </xf>
    <xf numFmtId="1" fontId="7" fillId="2" borderId="2" xfId="23" applyNumberFormat="1" applyFont="1" applyFill="1" applyBorder="1" applyAlignment="1">
      <alignment horizontal="center" vertical="center"/>
      <protection/>
    </xf>
    <xf numFmtId="1" fontId="7" fillId="2" borderId="3" xfId="23" applyNumberFormat="1" applyFont="1" applyFill="1" applyBorder="1" applyAlignment="1">
      <alignment horizontal="center" vertical="center"/>
      <protection/>
    </xf>
    <xf numFmtId="0" fontId="4" fillId="2" borderId="4" xfId="23" applyNumberFormat="1" applyFont="1" applyFill="1" applyBorder="1" applyAlignment="1">
      <alignment horizontal="center" vertical="center"/>
      <protection/>
    </xf>
    <xf numFmtId="0" fontId="4" fillId="2" borderId="5" xfId="23" applyNumberFormat="1" applyFont="1" applyFill="1" applyBorder="1" applyAlignment="1">
      <alignment horizontal="center" vertical="center"/>
      <protection/>
    </xf>
    <xf numFmtId="0" fontId="4" fillId="2" borderId="6" xfId="23" applyNumberFormat="1" applyFont="1" applyFill="1" applyBorder="1" applyAlignment="1">
      <alignment horizontal="center" vertical="center"/>
      <protection/>
    </xf>
    <xf numFmtId="0" fontId="4" fillId="2" borderId="7" xfId="23" applyNumberFormat="1" applyFont="1" applyFill="1" applyBorder="1" applyAlignment="1">
      <alignment horizontal="center" vertical="center"/>
      <protection/>
    </xf>
    <xf numFmtId="0" fontId="4" fillId="2" borderId="8" xfId="23" applyNumberFormat="1" applyFont="1" applyFill="1" applyBorder="1" applyAlignment="1">
      <alignment horizontal="center" vertical="center"/>
      <protection/>
    </xf>
    <xf numFmtId="0" fontId="4" fillId="2" borderId="9" xfId="23" applyNumberFormat="1" applyFont="1" applyFill="1" applyBorder="1" applyAlignment="1">
      <alignment horizontal="center" vertical="center"/>
      <protection/>
    </xf>
    <xf numFmtId="0" fontId="4" fillId="2" borderId="10" xfId="23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14" fontId="5" fillId="0" borderId="12" xfId="23" applyNumberFormat="1" applyFont="1" applyFill="1" applyBorder="1" applyAlignment="1">
      <alignment horizontal="center" vertical="center"/>
      <protection/>
    </xf>
    <xf numFmtId="1" fontId="5" fillId="0" borderId="12" xfId="22" applyNumberFormat="1" applyFont="1" applyFill="1" applyBorder="1" applyAlignment="1">
      <alignment horizontal="center" vertical="center"/>
      <protection/>
    </xf>
    <xf numFmtId="2" fontId="5" fillId="0" borderId="12" xfId="20" applyNumberFormat="1" applyFont="1" applyBorder="1" applyAlignment="1">
      <alignment horizontal="center" vertical="center"/>
      <protection/>
    </xf>
    <xf numFmtId="2" fontId="6" fillId="0" borderId="11" xfId="20" applyNumberFormat="1" applyFont="1" applyBorder="1" applyAlignment="1">
      <alignment horizontal="center" vertical="center"/>
      <protection/>
    </xf>
    <xf numFmtId="2" fontId="6" fillId="0" borderId="12" xfId="20" applyNumberFormat="1" applyFont="1" applyBorder="1" applyAlignment="1">
      <alignment horizontal="center" vertical="center"/>
      <protection/>
    </xf>
    <xf numFmtId="2" fontId="6" fillId="0" borderId="13" xfId="20" applyNumberFormat="1" applyFont="1" applyBorder="1" applyAlignment="1">
      <alignment horizontal="center" vertical="center"/>
      <protection/>
    </xf>
    <xf numFmtId="2" fontId="7" fillId="0" borderId="11" xfId="20" applyNumberFormat="1" applyFont="1" applyBorder="1" applyAlignment="1">
      <alignment horizontal="center" vertical="center"/>
      <protection/>
    </xf>
    <xf numFmtId="2" fontId="7" fillId="0" borderId="12" xfId="20" applyNumberFormat="1" applyFont="1" applyBorder="1" applyAlignment="1">
      <alignment horizontal="center" vertical="center"/>
      <protection/>
    </xf>
    <xf numFmtId="2" fontId="7" fillId="0" borderId="14" xfId="20" applyNumberFormat="1" applyFont="1" applyBorder="1" applyAlignment="1">
      <alignment horizontal="center" vertical="center"/>
      <protection/>
    </xf>
    <xf numFmtId="0" fontId="4" fillId="0" borderId="11" xfId="23" applyNumberFormat="1" applyFont="1" applyFill="1" applyBorder="1" applyAlignment="1">
      <alignment horizontal="center" vertical="center"/>
      <protection/>
    </xf>
    <xf numFmtId="0" fontId="4" fillId="0" borderId="12" xfId="24" applyNumberFormat="1" applyFont="1" applyFill="1" applyBorder="1" applyAlignment="1">
      <alignment horizontal="center" vertical="center"/>
      <protection/>
    </xf>
    <xf numFmtId="0" fontId="4" fillId="3" borderId="12" xfId="24" applyNumberFormat="1" applyFont="1" applyFill="1" applyBorder="1" applyAlignment="1">
      <alignment horizontal="center" vertical="center"/>
      <protection/>
    </xf>
    <xf numFmtId="0" fontId="4" fillId="0" borderId="12" xfId="23" applyNumberFormat="1" applyFont="1" applyFill="1" applyBorder="1" applyAlignment="1">
      <alignment horizontal="center" vertical="center"/>
      <protection/>
    </xf>
    <xf numFmtId="0" fontId="4" fillId="3" borderId="14" xfId="24" applyNumberFormat="1" applyFont="1" applyFill="1" applyBorder="1" applyAlignment="1">
      <alignment horizontal="center" vertical="center"/>
      <protection/>
    </xf>
    <xf numFmtId="0" fontId="4" fillId="3" borderId="13" xfId="24" applyNumberFormat="1" applyFont="1" applyFill="1" applyBorder="1" applyAlignment="1">
      <alignment horizontal="center" vertical="center"/>
      <protection/>
    </xf>
    <xf numFmtId="180" fontId="6" fillId="0" borderId="15" xfId="23" applyNumberFormat="1" applyFont="1" applyFill="1" applyBorder="1" applyAlignment="1">
      <alignment horizontal="center" vertical="center"/>
      <protection/>
    </xf>
    <xf numFmtId="180" fontId="7" fillId="0" borderId="12" xfId="23" applyNumberFormat="1" applyFont="1" applyFill="1" applyBorder="1" applyAlignment="1">
      <alignment horizontal="center" vertical="center"/>
      <protection/>
    </xf>
    <xf numFmtId="1" fontId="4" fillId="0" borderId="12" xfId="23" applyNumberFormat="1" applyFont="1" applyFill="1" applyBorder="1" applyAlignment="1">
      <alignment horizontal="center" vertical="center"/>
      <protection/>
    </xf>
    <xf numFmtId="1" fontId="4" fillId="0" borderId="14" xfId="23" applyNumberFormat="1" applyFont="1" applyFill="1" applyBorder="1" applyAlignment="1">
      <alignment horizontal="center" vertical="center"/>
      <protection/>
    </xf>
    <xf numFmtId="1" fontId="4" fillId="0" borderId="11" xfId="23" applyNumberFormat="1" applyFont="1" applyFill="1" applyBorder="1" applyAlignment="1">
      <alignment horizontal="center" vertical="center"/>
      <protection/>
    </xf>
    <xf numFmtId="1" fontId="4" fillId="4" borderId="13" xfId="23" applyNumberFormat="1" applyFont="1" applyFill="1" applyBorder="1" applyAlignment="1">
      <alignment horizontal="center" vertical="center"/>
      <protection/>
    </xf>
    <xf numFmtId="182" fontId="9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14" fontId="5" fillId="0" borderId="16" xfId="23" applyNumberFormat="1" applyFont="1" applyFill="1" applyBorder="1" applyAlignment="1">
      <alignment horizontal="center" vertical="center"/>
      <protection/>
    </xf>
    <xf numFmtId="1" fontId="5" fillId="0" borderId="16" xfId="22" applyNumberFormat="1" applyFont="1" applyFill="1" applyBorder="1" applyAlignment="1">
      <alignment horizontal="center" vertical="center"/>
      <protection/>
    </xf>
    <xf numFmtId="2" fontId="5" fillId="0" borderId="16" xfId="20" applyNumberFormat="1" applyFont="1" applyBorder="1" applyAlignment="1">
      <alignment horizontal="center" vertical="center"/>
      <protection/>
    </xf>
    <xf numFmtId="2" fontId="6" fillId="0" borderId="17" xfId="20" applyNumberFormat="1" applyFont="1" applyBorder="1" applyAlignment="1">
      <alignment horizontal="center" vertical="center"/>
      <protection/>
    </xf>
    <xf numFmtId="2" fontId="6" fillId="0" borderId="16" xfId="20" applyNumberFormat="1" applyFont="1" applyBorder="1" applyAlignment="1">
      <alignment horizontal="center" vertical="center"/>
      <protection/>
    </xf>
    <xf numFmtId="2" fontId="6" fillId="0" borderId="18" xfId="20" applyNumberFormat="1" applyFont="1" applyBorder="1" applyAlignment="1">
      <alignment horizontal="center" vertical="center"/>
      <protection/>
    </xf>
    <xf numFmtId="2" fontId="7" fillId="0" borderId="17" xfId="20" applyNumberFormat="1" applyFont="1" applyBorder="1" applyAlignment="1">
      <alignment horizontal="center" vertical="center"/>
      <protection/>
    </xf>
    <xf numFmtId="2" fontId="7" fillId="0" borderId="16" xfId="20" applyNumberFormat="1" applyFont="1" applyBorder="1" applyAlignment="1">
      <alignment horizontal="center" vertical="center"/>
      <protection/>
    </xf>
    <xf numFmtId="2" fontId="7" fillId="0" borderId="19" xfId="20" applyNumberFormat="1" applyFont="1" applyBorder="1" applyAlignment="1">
      <alignment horizontal="center" vertical="center"/>
      <protection/>
    </xf>
    <xf numFmtId="0" fontId="4" fillId="0" borderId="17" xfId="23" applyNumberFormat="1" applyFont="1" applyFill="1" applyBorder="1" applyAlignment="1">
      <alignment horizontal="center" vertical="center"/>
      <protection/>
    </xf>
    <xf numFmtId="0" fontId="4" fillId="0" borderId="16" xfId="24" applyNumberFormat="1" applyFont="1" applyFill="1" applyBorder="1" applyAlignment="1">
      <alignment horizontal="center" vertical="center"/>
      <protection/>
    </xf>
    <xf numFmtId="0" fontId="4" fillId="3" borderId="16" xfId="24" applyNumberFormat="1" applyFont="1" applyFill="1" applyBorder="1" applyAlignment="1">
      <alignment horizontal="center" vertical="center"/>
      <protection/>
    </xf>
    <xf numFmtId="0" fontId="4" fillId="0" borderId="16" xfId="23" applyNumberFormat="1" applyFont="1" applyFill="1" applyBorder="1" applyAlignment="1">
      <alignment horizontal="center" vertical="center"/>
      <protection/>
    </xf>
    <xf numFmtId="0" fontId="4" fillId="3" borderId="19" xfId="24" applyNumberFormat="1" applyFont="1" applyFill="1" applyBorder="1" applyAlignment="1">
      <alignment horizontal="center" vertical="center"/>
      <protection/>
    </xf>
    <xf numFmtId="0" fontId="4" fillId="3" borderId="18" xfId="24" applyNumberFormat="1" applyFont="1" applyFill="1" applyBorder="1" applyAlignment="1">
      <alignment horizontal="center" vertical="center"/>
      <protection/>
    </xf>
    <xf numFmtId="180" fontId="6" fillId="0" borderId="20" xfId="23" applyNumberFormat="1" applyFont="1" applyFill="1" applyBorder="1" applyAlignment="1">
      <alignment horizontal="center" vertical="center"/>
      <protection/>
    </xf>
    <xf numFmtId="180" fontId="7" fillId="0" borderId="16" xfId="23" applyNumberFormat="1" applyFont="1" applyFill="1" applyBorder="1" applyAlignment="1">
      <alignment horizontal="center" vertical="center"/>
      <protection/>
    </xf>
    <xf numFmtId="1" fontId="4" fillId="0" borderId="16" xfId="23" applyNumberFormat="1" applyFont="1" applyFill="1" applyBorder="1" applyAlignment="1">
      <alignment horizontal="center" vertical="center"/>
      <protection/>
    </xf>
    <xf numFmtId="1" fontId="4" fillId="0" borderId="19" xfId="23" applyNumberFormat="1" applyFont="1" applyFill="1" applyBorder="1" applyAlignment="1">
      <alignment horizontal="center" vertical="center"/>
      <protection/>
    </xf>
    <xf numFmtId="1" fontId="4" fillId="0" borderId="17" xfId="23" applyNumberFormat="1" applyFont="1" applyFill="1" applyBorder="1" applyAlignment="1">
      <alignment horizontal="center" vertical="center"/>
      <protection/>
    </xf>
    <xf numFmtId="1" fontId="4" fillId="4" borderId="18" xfId="23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14" fontId="5" fillId="0" borderId="22" xfId="23" applyNumberFormat="1" applyFont="1" applyFill="1" applyBorder="1" applyAlignment="1">
      <alignment horizontal="center" vertical="center"/>
      <protection/>
    </xf>
    <xf numFmtId="1" fontId="5" fillId="0" borderId="22" xfId="22" applyNumberFormat="1" applyFont="1" applyFill="1" applyBorder="1" applyAlignment="1">
      <alignment horizontal="center" vertical="center"/>
      <protection/>
    </xf>
    <xf numFmtId="2" fontId="5" fillId="0" borderId="22" xfId="20" applyNumberFormat="1" applyFont="1" applyBorder="1" applyAlignment="1">
      <alignment horizontal="center" vertical="center"/>
      <protection/>
    </xf>
    <xf numFmtId="2" fontId="6" fillId="0" borderId="21" xfId="20" applyNumberFormat="1" applyFont="1" applyBorder="1" applyAlignment="1">
      <alignment horizontal="center" vertical="center"/>
      <protection/>
    </xf>
    <xf numFmtId="2" fontId="6" fillId="0" borderId="22" xfId="20" applyNumberFormat="1" applyFont="1" applyBorder="1" applyAlignment="1">
      <alignment horizontal="center" vertical="center"/>
      <protection/>
    </xf>
    <xf numFmtId="2" fontId="6" fillId="0" borderId="23" xfId="20" applyNumberFormat="1" applyFont="1" applyBorder="1" applyAlignment="1">
      <alignment horizontal="center" vertical="center"/>
      <protection/>
    </xf>
    <xf numFmtId="2" fontId="7" fillId="0" borderId="21" xfId="20" applyNumberFormat="1" applyFont="1" applyBorder="1" applyAlignment="1">
      <alignment horizontal="center" vertical="center"/>
      <protection/>
    </xf>
    <xf numFmtId="2" fontId="7" fillId="0" borderId="22" xfId="20" applyNumberFormat="1" applyFont="1" applyBorder="1" applyAlignment="1">
      <alignment horizontal="center" vertical="center"/>
      <protection/>
    </xf>
    <xf numFmtId="2" fontId="7" fillId="0" borderId="24" xfId="20" applyNumberFormat="1" applyFont="1" applyBorder="1" applyAlignment="1">
      <alignment horizontal="center" vertical="center"/>
      <protection/>
    </xf>
    <xf numFmtId="0" fontId="4" fillId="0" borderId="21" xfId="23" applyNumberFormat="1" applyFont="1" applyFill="1" applyBorder="1" applyAlignment="1">
      <alignment horizontal="center" vertical="center"/>
      <protection/>
    </xf>
    <xf numFmtId="0" fontId="4" fillId="0" borderId="22" xfId="24" applyNumberFormat="1" applyFont="1" applyFill="1" applyBorder="1" applyAlignment="1">
      <alignment horizontal="center" vertical="center"/>
      <protection/>
    </xf>
    <xf numFmtId="0" fontId="4" fillId="3" borderId="22" xfId="24" applyNumberFormat="1" applyFont="1" applyFill="1" applyBorder="1" applyAlignment="1">
      <alignment horizontal="center" vertical="center"/>
      <protection/>
    </xf>
    <xf numFmtId="0" fontId="4" fillId="0" borderId="22" xfId="23" applyNumberFormat="1" applyFont="1" applyFill="1" applyBorder="1" applyAlignment="1">
      <alignment horizontal="center" vertical="center"/>
      <protection/>
    </xf>
    <xf numFmtId="0" fontId="4" fillId="3" borderId="24" xfId="24" applyNumberFormat="1" applyFont="1" applyFill="1" applyBorder="1" applyAlignment="1">
      <alignment horizontal="center" vertical="center"/>
      <protection/>
    </xf>
    <xf numFmtId="0" fontId="4" fillId="3" borderId="23" xfId="24" applyNumberFormat="1" applyFont="1" applyFill="1" applyBorder="1" applyAlignment="1">
      <alignment horizontal="center" vertical="center"/>
      <protection/>
    </xf>
    <xf numFmtId="180" fontId="6" fillId="0" borderId="25" xfId="23" applyNumberFormat="1" applyFont="1" applyFill="1" applyBorder="1" applyAlignment="1">
      <alignment horizontal="center" vertical="center"/>
      <protection/>
    </xf>
    <xf numFmtId="180" fontId="7" fillId="0" borderId="22" xfId="23" applyNumberFormat="1" applyFont="1" applyFill="1" applyBorder="1" applyAlignment="1">
      <alignment horizontal="center" vertical="center"/>
      <protection/>
    </xf>
    <xf numFmtId="1" fontId="4" fillId="0" borderId="22" xfId="23" applyNumberFormat="1" applyFont="1" applyFill="1" applyBorder="1" applyAlignment="1">
      <alignment horizontal="center" vertical="center"/>
      <protection/>
    </xf>
    <xf numFmtId="1" fontId="4" fillId="0" borderId="24" xfId="23" applyNumberFormat="1" applyFont="1" applyFill="1" applyBorder="1" applyAlignment="1">
      <alignment horizontal="center" vertical="center"/>
      <protection/>
    </xf>
    <xf numFmtId="1" fontId="4" fillId="0" borderId="21" xfId="23" applyNumberFormat="1" applyFont="1" applyFill="1" applyBorder="1" applyAlignment="1">
      <alignment horizontal="center" vertical="center"/>
      <protection/>
    </xf>
    <xf numFmtId="1" fontId="4" fillId="4" borderId="23" xfId="23" applyNumberFormat="1" applyFont="1" applyFill="1" applyBorder="1" applyAlignment="1">
      <alignment horizontal="center" vertical="center"/>
      <protection/>
    </xf>
    <xf numFmtId="2" fontId="4" fillId="5" borderId="26" xfId="23" applyNumberFormat="1" applyFont="1" applyFill="1" applyBorder="1" applyAlignment="1">
      <alignment horizontal="center" vertical="center"/>
      <protection/>
    </xf>
    <xf numFmtId="182" fontId="4" fillId="0" borderId="27" xfId="19" applyNumberFormat="1" applyFont="1" applyFill="1" applyBorder="1" applyAlignment="1">
      <alignment vertical="center"/>
    </xf>
    <xf numFmtId="2" fontId="4" fillId="5" borderId="28" xfId="23" applyNumberFormat="1" applyFont="1" applyFill="1" applyBorder="1" applyAlignment="1">
      <alignment horizontal="center" vertical="center"/>
      <protection/>
    </xf>
    <xf numFmtId="2" fontId="4" fillId="5" borderId="29" xfId="23" applyNumberFormat="1" applyFont="1" applyFill="1" applyBorder="1" applyAlignment="1">
      <alignment horizontal="center" vertical="center"/>
      <protection/>
    </xf>
    <xf numFmtId="14" fontId="5" fillId="0" borderId="30" xfId="23" applyNumberFormat="1" applyFont="1" applyFill="1" applyBorder="1" applyAlignment="1">
      <alignment horizontal="center" vertical="center"/>
      <protection/>
    </xf>
    <xf numFmtId="2" fontId="5" fillId="0" borderId="30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82" fontId="4" fillId="0" borderId="31" xfId="19" applyNumberFormat="1" applyFont="1" applyFill="1" applyBorder="1" applyAlignment="1">
      <alignment vertical="center"/>
    </xf>
    <xf numFmtId="0" fontId="10" fillId="0" borderId="0" xfId="21" applyFont="1" applyBorder="1" applyAlignment="1">
      <alignment vertical="center"/>
      <protection/>
    </xf>
    <xf numFmtId="14" fontId="10" fillId="0" borderId="0" xfId="23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2" fontId="10" fillId="0" borderId="0" xfId="20" applyNumberFormat="1" applyFont="1" applyBorder="1" applyAlignment="1">
      <alignment horizontal="center" vertical="center"/>
      <protection/>
    </xf>
    <xf numFmtId="2" fontId="6" fillId="0" borderId="0" xfId="20" applyNumberFormat="1" applyFont="1" applyBorder="1" applyAlignment="1">
      <alignment horizontal="center" vertical="center"/>
      <protection/>
    </xf>
    <xf numFmtId="2" fontId="7" fillId="0" borderId="0" xfId="20" applyNumberFormat="1" applyFont="1" applyBorder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Fill="1" applyBorder="1" applyAlignment="1">
      <alignment horizontal="center" vertical="center"/>
      <protection/>
    </xf>
    <xf numFmtId="0" fontId="4" fillId="3" borderId="0" xfId="24" applyNumberFormat="1" applyFont="1" applyFill="1" applyBorder="1" applyAlignment="1">
      <alignment horizontal="center" vertical="center"/>
      <protection/>
    </xf>
    <xf numFmtId="180" fontId="6" fillId="0" borderId="0" xfId="23" applyNumberFormat="1" applyFont="1" applyFill="1" applyBorder="1" applyAlignment="1">
      <alignment horizontal="center" vertical="center"/>
      <protection/>
    </xf>
    <xf numFmtId="180" fontId="7" fillId="0" borderId="0" xfId="23" applyNumberFormat="1" applyFont="1" applyFill="1" applyBorder="1" applyAlignment="1">
      <alignment horizontal="center" vertical="center"/>
      <protection/>
    </xf>
    <xf numFmtId="1" fontId="4" fillId="0" borderId="0" xfId="23" applyNumberFormat="1" applyFont="1" applyFill="1" applyBorder="1" applyAlignment="1">
      <alignment horizontal="center" vertical="center"/>
      <protection/>
    </xf>
    <xf numFmtId="1" fontId="4" fillId="4" borderId="0" xfId="23" applyNumberFormat="1" applyFont="1" applyFill="1" applyBorder="1" applyAlignment="1">
      <alignment horizontal="center" vertical="center"/>
      <protection/>
    </xf>
    <xf numFmtId="182" fontId="9" fillId="0" borderId="0" xfId="0" applyNumberFormat="1" applyFont="1" applyBorder="1" applyAlignment="1">
      <alignment horizontal="center" vertical="center" wrapText="1"/>
    </xf>
    <xf numFmtId="2" fontId="4" fillId="5" borderId="0" xfId="23" applyNumberFormat="1" applyFont="1" applyFill="1" applyBorder="1" applyAlignment="1">
      <alignment horizontal="center" vertical="center"/>
      <protection/>
    </xf>
    <xf numFmtId="14" fontId="5" fillId="0" borderId="0" xfId="23" applyNumberFormat="1" applyFont="1" applyFill="1" applyBorder="1" applyAlignment="1">
      <alignment horizontal="center"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2" fontId="5" fillId="0" borderId="0" xfId="20" applyNumberFormat="1" applyFont="1" applyBorder="1" applyAlignment="1">
      <alignment horizontal="center" vertical="center"/>
      <protection/>
    </xf>
    <xf numFmtId="182" fontId="4" fillId="0" borderId="0" xfId="19" applyNumberFormat="1" applyFont="1" applyFill="1" applyBorder="1" applyAlignment="1">
      <alignment vertical="center"/>
    </xf>
    <xf numFmtId="14" fontId="10" fillId="0" borderId="22" xfId="23" applyNumberFormat="1" applyFont="1" applyFill="1" applyBorder="1" applyAlignment="1">
      <alignment horizontal="center" vertical="center"/>
      <protection/>
    </xf>
    <xf numFmtId="1" fontId="10" fillId="0" borderId="22" xfId="21" applyNumberFormat="1" applyFont="1" applyFill="1" applyBorder="1" applyAlignment="1">
      <alignment horizontal="center" vertical="center"/>
      <protection/>
    </xf>
    <xf numFmtId="2" fontId="10" fillId="0" borderId="22" xfId="20" applyNumberFormat="1" applyFont="1" applyBorder="1" applyAlignment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5" fillId="0" borderId="35" xfId="21" applyFont="1" applyBorder="1" applyAlignment="1">
      <alignment vertical="center"/>
      <protection/>
    </xf>
    <xf numFmtId="182" fontId="0" fillId="0" borderId="0" xfId="0" applyNumberFormat="1" applyBorder="1" applyAlignment="1">
      <alignment/>
    </xf>
    <xf numFmtId="0" fontId="12" fillId="0" borderId="36" xfId="0" applyFont="1" applyBorder="1" applyAlignment="1">
      <alignment horizontal="center"/>
    </xf>
    <xf numFmtId="2" fontId="4" fillId="2" borderId="37" xfId="23" applyNumberFormat="1" applyFont="1" applyFill="1" applyBorder="1" applyAlignment="1">
      <alignment horizontal="center" vertical="center" wrapText="1"/>
      <protection/>
    </xf>
    <xf numFmtId="2" fontId="4" fillId="2" borderId="38" xfId="23" applyNumberFormat="1" applyFont="1" applyFill="1" applyBorder="1" applyAlignment="1">
      <alignment horizontal="center" vertical="center" wrapText="1"/>
      <protection/>
    </xf>
    <xf numFmtId="180" fontId="5" fillId="2" borderId="6" xfId="23" applyNumberFormat="1" applyFont="1" applyFill="1" applyBorder="1" applyAlignment="1">
      <alignment horizontal="center" vertical="center"/>
      <protection/>
    </xf>
    <xf numFmtId="180" fontId="5" fillId="2" borderId="39" xfId="23" applyNumberFormat="1" applyFont="1" applyFill="1" applyBorder="1" applyAlignment="1">
      <alignment horizontal="center" vertical="center"/>
      <protection/>
    </xf>
    <xf numFmtId="181" fontId="4" fillId="2" borderId="6" xfId="23" applyNumberFormat="1" applyFont="1" applyFill="1" applyBorder="1" applyAlignment="1">
      <alignment horizontal="center" vertical="center" wrapText="1"/>
      <protection/>
    </xf>
    <xf numFmtId="181" fontId="4" fillId="2" borderId="39" xfId="23" applyNumberFormat="1" applyFont="1" applyFill="1" applyBorder="1" applyAlignment="1">
      <alignment horizontal="center" vertical="center" wrapText="1"/>
      <protection/>
    </xf>
    <xf numFmtId="2" fontId="4" fillId="2" borderId="6" xfId="23" applyNumberFormat="1" applyFont="1" applyFill="1" applyBorder="1" applyAlignment="1">
      <alignment horizontal="center" vertical="center" wrapText="1"/>
      <protection/>
    </xf>
    <xf numFmtId="2" fontId="4" fillId="2" borderId="39" xfId="23" applyNumberFormat="1" applyFont="1" applyFill="1" applyBorder="1" applyAlignment="1">
      <alignment horizontal="center" vertical="center" wrapText="1"/>
      <protection/>
    </xf>
    <xf numFmtId="1" fontId="6" fillId="2" borderId="4" xfId="23" applyNumberFormat="1" applyFont="1" applyFill="1" applyBorder="1" applyAlignment="1">
      <alignment horizontal="center" vertical="center" wrapText="1"/>
      <protection/>
    </xf>
    <xf numFmtId="1" fontId="6" fillId="2" borderId="40" xfId="23" applyNumberFormat="1" applyFont="1" applyFill="1" applyBorder="1" applyAlignment="1">
      <alignment horizontal="center" vertical="center" wrapText="1"/>
      <protection/>
    </xf>
    <xf numFmtId="1" fontId="6" fillId="2" borderId="41" xfId="23" applyNumberFormat="1" applyFont="1" applyFill="1" applyBorder="1" applyAlignment="1">
      <alignment horizontal="center" vertical="center" wrapText="1"/>
      <protection/>
    </xf>
    <xf numFmtId="1" fontId="6" fillId="2" borderId="42" xfId="23" applyNumberFormat="1" applyFont="1" applyFill="1" applyBorder="1" applyAlignment="1">
      <alignment horizontal="center" vertical="center" wrapText="1"/>
      <protection/>
    </xf>
    <xf numFmtId="1" fontId="6" fillId="2" borderId="43" xfId="23" applyNumberFormat="1" applyFont="1" applyFill="1" applyBorder="1" applyAlignment="1">
      <alignment horizontal="center" vertical="center" wrapText="1"/>
      <protection/>
    </xf>
    <xf numFmtId="1" fontId="6" fillId="2" borderId="44" xfId="23" applyNumberFormat="1" applyFont="1" applyFill="1" applyBorder="1" applyAlignment="1">
      <alignment horizontal="center" vertical="center" wrapText="1"/>
      <protection/>
    </xf>
    <xf numFmtId="180" fontId="7" fillId="2" borderId="4" xfId="23" applyNumberFormat="1" applyFont="1" applyFill="1" applyBorder="1" applyAlignment="1">
      <alignment horizontal="center" vertical="center" wrapText="1"/>
      <protection/>
    </xf>
    <xf numFmtId="180" fontId="7" fillId="2" borderId="40" xfId="23" applyNumberFormat="1" applyFont="1" applyFill="1" applyBorder="1" applyAlignment="1">
      <alignment horizontal="center" vertical="center" wrapText="1"/>
      <protection/>
    </xf>
    <xf numFmtId="180" fontId="7" fillId="2" borderId="41" xfId="23" applyNumberFormat="1" applyFont="1" applyFill="1" applyBorder="1" applyAlignment="1">
      <alignment horizontal="center" vertical="center" wrapText="1"/>
      <protection/>
    </xf>
    <xf numFmtId="180" fontId="7" fillId="2" borderId="42" xfId="23" applyNumberFormat="1" applyFont="1" applyFill="1" applyBorder="1" applyAlignment="1">
      <alignment horizontal="center" vertical="center" wrapText="1"/>
      <protection/>
    </xf>
    <xf numFmtId="180" fontId="7" fillId="2" borderId="43" xfId="23" applyNumberFormat="1" applyFont="1" applyFill="1" applyBorder="1" applyAlignment="1">
      <alignment horizontal="center" vertical="center" wrapText="1"/>
      <protection/>
    </xf>
    <xf numFmtId="180" fontId="7" fillId="2" borderId="44" xfId="23" applyNumberFormat="1" applyFont="1" applyFill="1" applyBorder="1" applyAlignment="1">
      <alignment horizontal="center" vertical="center" wrapText="1"/>
      <protection/>
    </xf>
    <xf numFmtId="1" fontId="4" fillId="2" borderId="6" xfId="23" applyNumberFormat="1" applyFont="1" applyFill="1" applyBorder="1" applyAlignment="1">
      <alignment horizontal="center" vertical="center" textRotation="90" wrapText="1"/>
      <protection/>
    </xf>
    <xf numFmtId="1" fontId="4" fillId="2" borderId="39" xfId="23" applyNumberFormat="1" applyFont="1" applyFill="1" applyBorder="1" applyAlignment="1">
      <alignment horizontal="center" vertical="center" textRotation="90" wrapText="1"/>
      <protection/>
    </xf>
    <xf numFmtId="1" fontId="4" fillId="2" borderId="7" xfId="23" applyNumberFormat="1" applyFont="1" applyFill="1" applyBorder="1" applyAlignment="1">
      <alignment horizontal="center" vertical="center" textRotation="90" wrapText="1"/>
      <protection/>
    </xf>
    <xf numFmtId="1" fontId="4" fillId="2" borderId="45" xfId="23" applyNumberFormat="1" applyFont="1" applyFill="1" applyBorder="1" applyAlignment="1">
      <alignment horizontal="center" vertical="center" textRotation="90" wrapText="1"/>
      <protection/>
    </xf>
    <xf numFmtId="180" fontId="4" fillId="2" borderId="46" xfId="23" applyNumberFormat="1" applyFont="1" applyFill="1" applyBorder="1" applyAlignment="1">
      <alignment horizontal="center" vertical="center" wrapText="1"/>
      <protection/>
    </xf>
    <xf numFmtId="180" fontId="4" fillId="2" borderId="47" xfId="23" applyNumberFormat="1" applyFont="1" applyFill="1" applyBorder="1" applyAlignment="1">
      <alignment horizontal="center" vertical="center" wrapText="1"/>
      <protection/>
    </xf>
    <xf numFmtId="180" fontId="4" fillId="2" borderId="26" xfId="23" applyNumberFormat="1" applyFont="1" applyFill="1" applyBorder="1" applyAlignment="1">
      <alignment horizontal="center" vertical="center" wrapText="1"/>
      <protection/>
    </xf>
    <xf numFmtId="180" fontId="6" fillId="2" borderId="37" xfId="23" applyNumberFormat="1" applyFont="1" applyFill="1" applyBorder="1" applyAlignment="1">
      <alignment horizontal="center" vertical="center" textRotation="90" wrapText="1"/>
      <protection/>
    </xf>
    <xf numFmtId="180" fontId="6" fillId="2" borderId="38" xfId="23" applyNumberFormat="1" applyFont="1" applyFill="1" applyBorder="1" applyAlignment="1">
      <alignment horizontal="center" vertical="center" textRotation="90" wrapText="1"/>
      <protection/>
    </xf>
    <xf numFmtId="180" fontId="7" fillId="2" borderId="6" xfId="23" applyNumberFormat="1" applyFont="1" applyFill="1" applyBorder="1" applyAlignment="1">
      <alignment horizontal="center" vertical="center" textRotation="90" wrapText="1"/>
      <protection/>
    </xf>
    <xf numFmtId="180" fontId="7" fillId="2" borderId="39" xfId="23" applyNumberFormat="1" applyFont="1" applyFill="1" applyBorder="1" applyAlignment="1">
      <alignment horizontal="center" vertical="center" textRotation="90" wrapText="1"/>
      <protection/>
    </xf>
    <xf numFmtId="1" fontId="4" fillId="2" borderId="48" xfId="23" applyNumberFormat="1" applyFont="1" applyFill="1" applyBorder="1" applyAlignment="1">
      <alignment horizontal="center" vertical="center" textRotation="90" wrapText="1"/>
      <protection/>
    </xf>
    <xf numFmtId="1" fontId="4" fillId="2" borderId="49" xfId="23" applyNumberFormat="1" applyFont="1" applyFill="1" applyBorder="1" applyAlignment="1">
      <alignment horizontal="center" vertical="center" textRotation="90" wrapText="1"/>
      <protection/>
    </xf>
    <xf numFmtId="2" fontId="4" fillId="2" borderId="7" xfId="23" applyNumberFormat="1" applyFont="1" applyFill="1" applyBorder="1" applyAlignment="1">
      <alignment horizontal="center" vertical="center" wrapText="1"/>
      <protection/>
    </xf>
    <xf numFmtId="2" fontId="4" fillId="2" borderId="45" xfId="23" applyNumberFormat="1" applyFont="1" applyFill="1" applyBorder="1" applyAlignment="1">
      <alignment horizontal="center" vertical="center" wrapText="1"/>
      <protection/>
    </xf>
    <xf numFmtId="180" fontId="4" fillId="2" borderId="50" xfId="23" applyNumberFormat="1" applyFont="1" applyFill="1" applyBorder="1" applyAlignment="1">
      <alignment horizontal="center" vertical="center" wrapText="1"/>
      <protection/>
    </xf>
    <xf numFmtId="180" fontId="4" fillId="2" borderId="51" xfId="23" applyNumberFormat="1" applyFont="1" applyFill="1" applyBorder="1" applyAlignment="1">
      <alignment horizontal="center" vertical="center" wrapText="1"/>
      <protection/>
    </xf>
    <xf numFmtId="180" fontId="4" fillId="2" borderId="25" xfId="23" applyNumberFormat="1" applyFont="1" applyFill="1" applyBorder="1" applyAlignment="1">
      <alignment horizontal="center" vertical="center" wrapText="1"/>
      <protection/>
    </xf>
    <xf numFmtId="180" fontId="4" fillId="2" borderId="24" xfId="23" applyNumberFormat="1" applyFont="1" applyFill="1" applyBorder="1" applyAlignment="1">
      <alignment horizontal="center" vertical="center" wrapText="1"/>
      <protection/>
    </xf>
    <xf numFmtId="180" fontId="4" fillId="2" borderId="29" xfId="23" applyNumberFormat="1" applyFont="1" applyFill="1" applyBorder="1" applyAlignment="1">
      <alignment horizontal="center" vertical="center" wrapText="1"/>
      <protection/>
    </xf>
    <xf numFmtId="0" fontId="4" fillId="0" borderId="52" xfId="19" applyFont="1" applyFill="1" applyBorder="1" applyAlignment="1">
      <alignment horizontal="center" vertical="center"/>
    </xf>
    <xf numFmtId="0" fontId="4" fillId="0" borderId="8" xfId="19" applyFont="1" applyFill="1" applyBorder="1" applyAlignment="1">
      <alignment horizontal="center" vertical="center"/>
    </xf>
    <xf numFmtId="0" fontId="4" fillId="0" borderId="53" xfId="19" applyFont="1" applyFill="1" applyBorder="1" applyAlignment="1">
      <alignment horizontal="center" vertical="center"/>
    </xf>
    <xf numFmtId="0" fontId="4" fillId="0" borderId="54" xfId="19" applyFont="1" applyFill="1" applyBorder="1" applyAlignment="1">
      <alignment horizontal="center" vertical="center"/>
    </xf>
    <xf numFmtId="0" fontId="4" fillId="0" borderId="55" xfId="19" applyFont="1" applyFill="1" applyBorder="1" applyAlignment="1">
      <alignment horizontal="center" vertical="center"/>
    </xf>
    <xf numFmtId="0" fontId="4" fillId="0" borderId="56" xfId="19" applyFont="1" applyFill="1" applyBorder="1" applyAlignment="1">
      <alignment horizontal="center" vertical="center"/>
    </xf>
    <xf numFmtId="0" fontId="4" fillId="0" borderId="57" xfId="19" applyFont="1" applyFill="1" applyBorder="1" applyAlignment="1">
      <alignment horizontal="center" vertical="center"/>
    </xf>
    <xf numFmtId="0" fontId="4" fillId="0" borderId="58" xfId="19" applyFont="1" applyFill="1" applyBorder="1" applyAlignment="1">
      <alignment horizontal="center" vertical="center"/>
    </xf>
    <xf numFmtId="0" fontId="4" fillId="0" borderId="59" xfId="19" applyFont="1" applyFill="1" applyBorder="1" applyAlignment="1">
      <alignment horizontal="center" vertical="center"/>
    </xf>
    <xf numFmtId="0" fontId="4" fillId="0" borderId="0" xfId="19" applyFont="1" applyFill="1" applyBorder="1" applyAlignment="1">
      <alignment horizontal="center" vertical="center"/>
    </xf>
    <xf numFmtId="0" fontId="4" fillId="0" borderId="60" xfId="19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2KOLOCL" xfId="19"/>
    <cellStyle name="Normál_4. Turnaj mladých nádejí 2002 - žiaci a družstvá 2" xfId="20"/>
    <cellStyle name="normálne 3" xfId="21"/>
    <cellStyle name="normálne 4" xfId="22"/>
    <cellStyle name="normálne_liga2001" xfId="23"/>
    <cellStyle name="normálne_Žiacka liga 200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zoomScale="85" zoomScaleNormal="85" workbookViewId="0" topLeftCell="A1">
      <selection activeCell="F25" sqref="F25"/>
    </sheetView>
  </sheetViews>
  <sheetFormatPr defaultColWidth="9.00390625" defaultRowHeight="12.75"/>
  <cols>
    <col min="1" max="1" width="3.75390625" style="0" bestFit="1" customWidth="1"/>
    <col min="2" max="2" width="17.75390625" style="0" bestFit="1" customWidth="1"/>
    <col min="3" max="3" width="8.875" style="0" bestFit="1" customWidth="1"/>
    <col min="4" max="4" width="5.00390625" style="0" bestFit="1" customWidth="1"/>
    <col min="5" max="5" width="5.375" style="0" bestFit="1" customWidth="1"/>
    <col min="6" max="7" width="6.375" style="0" bestFit="1" customWidth="1"/>
    <col min="8" max="8" width="7.75390625" style="0" bestFit="1" customWidth="1"/>
    <col min="9" max="11" width="5.375" style="0" bestFit="1" customWidth="1"/>
    <col min="12" max="12" width="3.125" style="0" bestFit="1" customWidth="1"/>
    <col min="13" max="13" width="5.00390625" style="0" bestFit="1" customWidth="1"/>
    <col min="14" max="14" width="5.625" style="0" bestFit="1" customWidth="1"/>
    <col min="15" max="15" width="4.00390625" style="0" bestFit="1" customWidth="1"/>
    <col min="16" max="16" width="5.00390625" style="0" bestFit="1" customWidth="1"/>
    <col min="17" max="17" width="5.625" style="0" bestFit="1" customWidth="1"/>
    <col min="18" max="18" width="4.00390625" style="0" bestFit="1" customWidth="1"/>
    <col min="19" max="19" width="5.00390625" style="0" bestFit="1" customWidth="1"/>
    <col min="20" max="20" width="5.625" style="0" bestFit="1" customWidth="1"/>
    <col min="21" max="21" width="3.125" style="0" bestFit="1" customWidth="1"/>
    <col min="22" max="22" width="5.00390625" style="0" bestFit="1" customWidth="1"/>
    <col min="23" max="23" width="5.625" style="0" bestFit="1" customWidth="1"/>
    <col min="24" max="24" width="3.125" style="0" bestFit="1" customWidth="1"/>
    <col min="25" max="25" width="5.00390625" style="0" bestFit="1" customWidth="1"/>
    <col min="26" max="26" width="5.625" style="0" bestFit="1" customWidth="1"/>
    <col min="27" max="27" width="4.00390625" style="0" bestFit="1" customWidth="1"/>
    <col min="28" max="28" width="5.00390625" style="0" bestFit="1" customWidth="1"/>
    <col min="29" max="29" width="5.625" style="0" bestFit="1" customWidth="1"/>
    <col min="30" max="30" width="8.375" style="0" customWidth="1"/>
    <col min="31" max="31" width="6.625" style="0" customWidth="1"/>
    <col min="32" max="32" width="4.125" style="0" customWidth="1"/>
    <col min="33" max="33" width="4.25390625" style="0" customWidth="1"/>
    <col min="34" max="34" width="5.75390625" style="0" customWidth="1"/>
    <col min="35" max="35" width="6.875" style="0" customWidth="1"/>
    <col min="36" max="36" width="10.75390625" style="0" customWidth="1"/>
    <col min="37" max="37" width="14.00390625" style="0" customWidth="1"/>
    <col min="38" max="38" width="4.375" style="0" bestFit="1" customWidth="1"/>
  </cols>
  <sheetData>
    <row r="1" spans="1:37" ht="12.75">
      <c r="A1" s="123" t="s">
        <v>0</v>
      </c>
      <c r="B1" s="125" t="s">
        <v>1</v>
      </c>
      <c r="C1" s="127" t="s">
        <v>2</v>
      </c>
      <c r="D1" s="129" t="s">
        <v>3</v>
      </c>
      <c r="E1" s="129" t="s">
        <v>4</v>
      </c>
      <c r="F1" s="131" t="s">
        <v>5</v>
      </c>
      <c r="G1" s="132"/>
      <c r="H1" s="133"/>
      <c r="I1" s="137" t="s">
        <v>6</v>
      </c>
      <c r="J1" s="138"/>
      <c r="K1" s="139"/>
      <c r="L1" s="147" t="s">
        <v>7</v>
      </c>
      <c r="M1" s="148"/>
      <c r="N1" s="148"/>
      <c r="O1" s="148"/>
      <c r="P1" s="148"/>
      <c r="Q1" s="148"/>
      <c r="R1" s="148"/>
      <c r="S1" s="148"/>
      <c r="T1" s="149"/>
      <c r="U1" s="147" t="s">
        <v>8</v>
      </c>
      <c r="V1" s="148"/>
      <c r="W1" s="148"/>
      <c r="X1" s="148"/>
      <c r="Y1" s="148"/>
      <c r="Z1" s="148"/>
      <c r="AA1" s="148"/>
      <c r="AB1" s="148"/>
      <c r="AC1" s="149"/>
      <c r="AD1" s="150" t="s">
        <v>9</v>
      </c>
      <c r="AE1" s="152" t="s">
        <v>10</v>
      </c>
      <c r="AF1" s="143" t="s">
        <v>7</v>
      </c>
      <c r="AG1" s="143" t="s">
        <v>8</v>
      </c>
      <c r="AH1" s="143" t="s">
        <v>11</v>
      </c>
      <c r="AI1" s="145" t="s">
        <v>12</v>
      </c>
      <c r="AJ1" s="154" t="s">
        <v>13</v>
      </c>
      <c r="AK1" s="156" t="s">
        <v>14</v>
      </c>
    </row>
    <row r="2" spans="1:37" ht="13.5" thickBot="1">
      <c r="A2" s="124"/>
      <c r="B2" s="126"/>
      <c r="C2" s="128"/>
      <c r="D2" s="130"/>
      <c r="E2" s="130"/>
      <c r="F2" s="134"/>
      <c r="G2" s="135"/>
      <c r="H2" s="136"/>
      <c r="I2" s="140"/>
      <c r="J2" s="141"/>
      <c r="K2" s="142"/>
      <c r="L2" s="158" t="s">
        <v>15</v>
      </c>
      <c r="M2" s="159"/>
      <c r="N2" s="160"/>
      <c r="O2" s="161" t="s">
        <v>16</v>
      </c>
      <c r="P2" s="159"/>
      <c r="Q2" s="160"/>
      <c r="R2" s="161" t="s">
        <v>17</v>
      </c>
      <c r="S2" s="159"/>
      <c r="T2" s="162"/>
      <c r="U2" s="158" t="s">
        <v>15</v>
      </c>
      <c r="V2" s="159"/>
      <c r="W2" s="160"/>
      <c r="X2" s="161" t="s">
        <v>16</v>
      </c>
      <c r="Y2" s="159"/>
      <c r="Z2" s="160"/>
      <c r="AA2" s="161" t="s">
        <v>17</v>
      </c>
      <c r="AB2" s="159"/>
      <c r="AC2" s="162"/>
      <c r="AD2" s="151"/>
      <c r="AE2" s="153"/>
      <c r="AF2" s="144"/>
      <c r="AG2" s="144"/>
      <c r="AH2" s="144"/>
      <c r="AI2" s="146"/>
      <c r="AJ2" s="155"/>
      <c r="AK2" s="157"/>
    </row>
    <row r="3" spans="1:37" ht="30.75" customHeight="1" thickBot="1">
      <c r="A3" s="124"/>
      <c r="B3" s="126"/>
      <c r="C3" s="128"/>
      <c r="D3" s="130"/>
      <c r="E3" s="130"/>
      <c r="F3" s="1">
        <v>1</v>
      </c>
      <c r="G3" s="2">
        <v>2</v>
      </c>
      <c r="H3" s="3">
        <v>3</v>
      </c>
      <c r="I3" s="4">
        <v>1</v>
      </c>
      <c r="J3" s="5">
        <v>2</v>
      </c>
      <c r="K3" s="6">
        <v>3</v>
      </c>
      <c r="L3" s="7" t="s">
        <v>18</v>
      </c>
      <c r="M3" s="8" t="s">
        <v>19</v>
      </c>
      <c r="N3" s="7" t="s">
        <v>20</v>
      </c>
      <c r="O3" s="9" t="s">
        <v>18</v>
      </c>
      <c r="P3" s="8" t="s">
        <v>19</v>
      </c>
      <c r="Q3" s="7" t="s">
        <v>20</v>
      </c>
      <c r="R3" s="9" t="s">
        <v>18</v>
      </c>
      <c r="S3" s="10" t="s">
        <v>19</v>
      </c>
      <c r="T3" s="11" t="s">
        <v>20</v>
      </c>
      <c r="U3" s="12" t="s">
        <v>18</v>
      </c>
      <c r="V3" s="13" t="s">
        <v>19</v>
      </c>
      <c r="W3" s="12" t="s">
        <v>20</v>
      </c>
      <c r="X3" s="9" t="s">
        <v>18</v>
      </c>
      <c r="Y3" s="13" t="s">
        <v>19</v>
      </c>
      <c r="Z3" s="12" t="s">
        <v>20</v>
      </c>
      <c r="AA3" s="9" t="s">
        <v>18</v>
      </c>
      <c r="AB3" s="13" t="s">
        <v>19</v>
      </c>
      <c r="AC3" s="11" t="s">
        <v>20</v>
      </c>
      <c r="AD3" s="151"/>
      <c r="AE3" s="153"/>
      <c r="AF3" s="144"/>
      <c r="AG3" s="144"/>
      <c r="AH3" s="144"/>
      <c r="AI3" s="146"/>
      <c r="AJ3" s="155"/>
      <c r="AK3" s="157"/>
    </row>
    <row r="4" spans="1:38" ht="13.5" customHeight="1" thickBot="1">
      <c r="A4" s="163"/>
      <c r="B4" s="14" t="s">
        <v>21</v>
      </c>
      <c r="C4" s="15" t="s">
        <v>22</v>
      </c>
      <c r="D4" s="16" t="s">
        <v>23</v>
      </c>
      <c r="E4" s="17">
        <v>39.4</v>
      </c>
      <c r="F4" s="18">
        <v>72</v>
      </c>
      <c r="G4" s="19">
        <v>75</v>
      </c>
      <c r="H4" s="20">
        <v>67</v>
      </c>
      <c r="I4" s="21">
        <v>66</v>
      </c>
      <c r="J4" s="22">
        <v>55</v>
      </c>
      <c r="K4" s="23">
        <v>65</v>
      </c>
      <c r="L4" s="24">
        <v>28</v>
      </c>
      <c r="M4" s="25">
        <v>15</v>
      </c>
      <c r="N4" s="26">
        <f>SUM(L4:M4)</f>
        <v>43</v>
      </c>
      <c r="O4" s="25">
        <v>31</v>
      </c>
      <c r="P4" s="25">
        <v>15</v>
      </c>
      <c r="Q4" s="26">
        <f>SUM(O4:P4)</f>
        <v>46</v>
      </c>
      <c r="R4" s="27">
        <v>33</v>
      </c>
      <c r="S4" s="25">
        <v>15</v>
      </c>
      <c r="T4" s="28">
        <f>SUM(R4:S4)</f>
        <v>48</v>
      </c>
      <c r="U4" s="24">
        <v>38</v>
      </c>
      <c r="V4" s="25">
        <v>15</v>
      </c>
      <c r="W4" s="26">
        <f>SUM(U4:V4)</f>
        <v>53</v>
      </c>
      <c r="X4" s="25">
        <v>41</v>
      </c>
      <c r="Y4" s="25">
        <v>14</v>
      </c>
      <c r="Z4" s="26">
        <f>SUM(X4:Y4)</f>
        <v>55</v>
      </c>
      <c r="AA4" s="27">
        <v>43</v>
      </c>
      <c r="AB4" s="25">
        <v>15</v>
      </c>
      <c r="AC4" s="29">
        <f>SUM(AA4:AB4)</f>
        <v>58</v>
      </c>
      <c r="AD4" s="30">
        <f>MAX(F4:H4)</f>
        <v>75</v>
      </c>
      <c r="AE4" s="31">
        <f>MAX(I4:K4)</f>
        <v>66</v>
      </c>
      <c r="AF4" s="32">
        <f>MAX(N4,Q4,T4)</f>
        <v>48</v>
      </c>
      <c r="AG4" s="33">
        <f>MAX(W4,Z4,AC4)</f>
        <v>58</v>
      </c>
      <c r="AH4" s="34">
        <f>SUM(AF4:AG4)</f>
        <v>106</v>
      </c>
      <c r="AI4" s="35">
        <f>SUM(AD4:AG4)</f>
        <v>247</v>
      </c>
      <c r="AJ4" s="36">
        <f>AH4*10^(0.794358141*(LOG10(E4/174.393)^2))</f>
        <v>227.42485090348825</v>
      </c>
      <c r="AK4" s="81">
        <f>AJ4+AE4+AD4</f>
        <v>368.4248509034883</v>
      </c>
      <c r="AL4" s="122" t="s">
        <v>113</v>
      </c>
    </row>
    <row r="5" spans="1:38" ht="13.5" customHeight="1" thickBot="1">
      <c r="A5" s="164"/>
      <c r="B5" s="37" t="s">
        <v>24</v>
      </c>
      <c r="C5" s="38" t="s">
        <v>25</v>
      </c>
      <c r="D5" s="39" t="s">
        <v>23</v>
      </c>
      <c r="E5" s="40">
        <v>41.6</v>
      </c>
      <c r="F5" s="18">
        <v>82</v>
      </c>
      <c r="G5" s="19">
        <v>90</v>
      </c>
      <c r="H5" s="20">
        <v>88</v>
      </c>
      <c r="I5" s="21">
        <v>68</v>
      </c>
      <c r="J5" s="22">
        <v>66</v>
      </c>
      <c r="K5" s="23">
        <v>68</v>
      </c>
      <c r="L5" s="24">
        <v>40</v>
      </c>
      <c r="M5" s="25">
        <v>15</v>
      </c>
      <c r="N5" s="26">
        <f>SUM(L5:M5)</f>
        <v>55</v>
      </c>
      <c r="O5" s="25" t="s">
        <v>105</v>
      </c>
      <c r="P5" s="25">
        <v>0</v>
      </c>
      <c r="Q5" s="26">
        <f>SUM(O5:P5)</f>
        <v>0</v>
      </c>
      <c r="R5" s="27" t="s">
        <v>105</v>
      </c>
      <c r="S5" s="25">
        <v>0</v>
      </c>
      <c r="T5" s="28">
        <f>SUM(R5:S5)</f>
        <v>0</v>
      </c>
      <c r="U5" s="24">
        <v>50</v>
      </c>
      <c r="V5" s="25">
        <v>15</v>
      </c>
      <c r="W5" s="26">
        <f>SUM(U5:V5)</f>
        <v>65</v>
      </c>
      <c r="X5" s="25">
        <v>53</v>
      </c>
      <c r="Y5" s="25">
        <v>15</v>
      </c>
      <c r="Z5" s="26">
        <f>SUM(X5:Y5)</f>
        <v>68</v>
      </c>
      <c r="AA5" s="27">
        <v>55</v>
      </c>
      <c r="AB5" s="25">
        <v>15</v>
      </c>
      <c r="AC5" s="29">
        <f>SUM(AA5:AB5)</f>
        <v>70</v>
      </c>
      <c r="AD5" s="30">
        <f>MAX(F5:H5)</f>
        <v>90</v>
      </c>
      <c r="AE5" s="31">
        <f>MAX(I5:K5)</f>
        <v>68</v>
      </c>
      <c r="AF5" s="32">
        <f>MAX(N5,Q5,T5)</f>
        <v>55</v>
      </c>
      <c r="AG5" s="33">
        <f>MAX(W5,Z5,AC5)</f>
        <v>70</v>
      </c>
      <c r="AH5" s="34">
        <f>SUM(AF5:AG5)</f>
        <v>125</v>
      </c>
      <c r="AI5" s="35">
        <f>SUM(AD5:AG5)</f>
        <v>283</v>
      </c>
      <c r="AJ5" s="36">
        <f>AH5*10^(0.794358141*(LOG10(E5/174.393)^2))</f>
        <v>253.9014536888905</v>
      </c>
      <c r="AK5" s="81">
        <f>AJ5+AE5+AD5</f>
        <v>411.9014536888905</v>
      </c>
      <c r="AL5" s="122"/>
    </row>
    <row r="6" spans="1:38" ht="13.5" customHeight="1" thickBot="1">
      <c r="A6" s="164"/>
      <c r="B6" s="37" t="s">
        <v>26</v>
      </c>
      <c r="C6" s="38" t="s">
        <v>27</v>
      </c>
      <c r="D6" s="39" t="s">
        <v>23</v>
      </c>
      <c r="E6" s="40">
        <v>48.3</v>
      </c>
      <c r="F6" s="18">
        <v>91</v>
      </c>
      <c r="G6" s="19">
        <v>89</v>
      </c>
      <c r="H6" s="20">
        <v>91</v>
      </c>
      <c r="I6" s="21">
        <v>64</v>
      </c>
      <c r="J6" s="22">
        <v>65</v>
      </c>
      <c r="K6" s="23">
        <v>60</v>
      </c>
      <c r="L6" s="24">
        <v>33</v>
      </c>
      <c r="M6" s="25">
        <v>15</v>
      </c>
      <c r="N6" s="26">
        <f>SUM(L6:M6)</f>
        <v>48</v>
      </c>
      <c r="O6" s="25">
        <v>36</v>
      </c>
      <c r="P6" s="25">
        <v>14</v>
      </c>
      <c r="Q6" s="26">
        <f>SUM(O6:P6)</f>
        <v>50</v>
      </c>
      <c r="R6" s="27">
        <v>39</v>
      </c>
      <c r="S6" s="25">
        <v>13</v>
      </c>
      <c r="T6" s="28">
        <f>SUM(R6:S6)</f>
        <v>52</v>
      </c>
      <c r="U6" s="24">
        <v>40</v>
      </c>
      <c r="V6" s="25">
        <v>12</v>
      </c>
      <c r="W6" s="26">
        <f>SUM(U6:V6)</f>
        <v>52</v>
      </c>
      <c r="X6" s="25">
        <v>43</v>
      </c>
      <c r="Y6" s="25">
        <v>12</v>
      </c>
      <c r="Z6" s="26">
        <f>SUM(X6:Y6)</f>
        <v>55</v>
      </c>
      <c r="AA6" s="27">
        <v>45</v>
      </c>
      <c r="AB6" s="25">
        <v>15</v>
      </c>
      <c r="AC6" s="29">
        <f>SUM(AA6:AB6)</f>
        <v>60</v>
      </c>
      <c r="AD6" s="30">
        <f>MAX(F6:H6)</f>
        <v>91</v>
      </c>
      <c r="AE6" s="31">
        <f>MAX(I6:K6)</f>
        <v>65</v>
      </c>
      <c r="AF6" s="32">
        <f>MAX(N6,Q6,T6)</f>
        <v>52</v>
      </c>
      <c r="AG6" s="33">
        <f>MAX(W6,Z6,AC6)</f>
        <v>60</v>
      </c>
      <c r="AH6" s="34">
        <f>SUM(AF6:AG6)</f>
        <v>112</v>
      </c>
      <c r="AI6" s="35">
        <f>SUM(AD6:AG6)</f>
        <v>268</v>
      </c>
      <c r="AJ6" s="36">
        <f>AH6*10^(0.794358141*(LOG10(E6/174.393)^2))</f>
        <v>197.7798569569998</v>
      </c>
      <c r="AK6" s="81">
        <f>AJ6+AE6+AD6</f>
        <v>353.77985695699977</v>
      </c>
      <c r="AL6" s="122"/>
    </row>
    <row r="7" spans="1:38" ht="13.5" customHeight="1" thickBot="1">
      <c r="A7" s="165"/>
      <c r="B7" s="59" t="s">
        <v>30</v>
      </c>
      <c r="C7" s="60" t="s">
        <v>34</v>
      </c>
      <c r="D7" s="61" t="s">
        <v>23</v>
      </c>
      <c r="E7" s="62">
        <v>67</v>
      </c>
      <c r="F7" s="18">
        <v>68</v>
      </c>
      <c r="G7" s="19">
        <v>72</v>
      </c>
      <c r="H7" s="20">
        <v>67</v>
      </c>
      <c r="I7" s="21">
        <v>52</v>
      </c>
      <c r="J7" s="22">
        <v>52</v>
      </c>
      <c r="K7" s="23">
        <v>52</v>
      </c>
      <c r="L7" s="24">
        <v>33</v>
      </c>
      <c r="M7" s="25">
        <v>14</v>
      </c>
      <c r="N7" s="26">
        <f>SUM(L7:M7)</f>
        <v>47</v>
      </c>
      <c r="O7" s="25">
        <v>35</v>
      </c>
      <c r="P7" s="25">
        <v>15</v>
      </c>
      <c r="Q7" s="26">
        <f>SUM(O7:P7)</f>
        <v>50</v>
      </c>
      <c r="R7" s="27" t="s">
        <v>104</v>
      </c>
      <c r="S7" s="25">
        <v>0</v>
      </c>
      <c r="T7" s="28">
        <f>SUM(R7:S7)</f>
        <v>0</v>
      </c>
      <c r="U7" s="24">
        <v>43</v>
      </c>
      <c r="V7" s="25">
        <v>14</v>
      </c>
      <c r="W7" s="26">
        <f>SUM(U7:V7)</f>
        <v>57</v>
      </c>
      <c r="X7" s="25">
        <v>46</v>
      </c>
      <c r="Y7" s="25">
        <v>15</v>
      </c>
      <c r="Z7" s="26">
        <f>SUM(X7:Y7)</f>
        <v>61</v>
      </c>
      <c r="AA7" s="27">
        <v>48</v>
      </c>
      <c r="AB7" s="25">
        <v>15</v>
      </c>
      <c r="AC7" s="29">
        <f>SUM(AA7:AB7)</f>
        <v>63</v>
      </c>
      <c r="AD7" s="30">
        <f>MAX(F7:H7)</f>
        <v>72</v>
      </c>
      <c r="AE7" s="31">
        <f>MAX(I7:K7)</f>
        <v>52</v>
      </c>
      <c r="AF7" s="32">
        <f>MAX(N7,Q7,T7)</f>
        <v>50</v>
      </c>
      <c r="AG7" s="33">
        <f>MAX(W7,Z7,AC7)</f>
        <v>63</v>
      </c>
      <c r="AH7" s="34">
        <f>SUM(AF7:AG7)</f>
        <v>113</v>
      </c>
      <c r="AI7" s="35">
        <f>SUM(AD7:AG7)</f>
        <v>237</v>
      </c>
      <c r="AJ7" s="36">
        <f>AH7*10^(0.794358141*(LOG10(E7/174.393)^2))</f>
        <v>154.94816252132188</v>
      </c>
      <c r="AK7" s="81">
        <f>AJ7+AE7+AD7</f>
        <v>278.9481625213219</v>
      </c>
      <c r="AL7" s="122"/>
    </row>
    <row r="8" spans="1:38" ht="24" customHeight="1" thickBo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8"/>
      <c r="AK8" s="82">
        <f>SUM(AK4:AK7)</f>
        <v>1413.0543240707004</v>
      </c>
      <c r="AL8" s="122"/>
    </row>
    <row r="9" spans="1:38" ht="13.5" thickBot="1">
      <c r="A9" s="163"/>
      <c r="B9" s="14" t="s">
        <v>35</v>
      </c>
      <c r="C9" s="15" t="s">
        <v>36</v>
      </c>
      <c r="D9" s="39" t="s">
        <v>31</v>
      </c>
      <c r="E9" s="17">
        <v>37.3</v>
      </c>
      <c r="F9" s="18">
        <v>79</v>
      </c>
      <c r="G9" s="19">
        <v>80</v>
      </c>
      <c r="H9" s="20">
        <v>82</v>
      </c>
      <c r="I9" s="21">
        <v>56</v>
      </c>
      <c r="J9" s="22">
        <v>57</v>
      </c>
      <c r="K9" s="23">
        <v>56</v>
      </c>
      <c r="L9" s="24">
        <v>27</v>
      </c>
      <c r="M9" s="25">
        <v>14</v>
      </c>
      <c r="N9" s="26">
        <f>SUM(L9:M9)</f>
        <v>41</v>
      </c>
      <c r="O9" s="25">
        <v>29</v>
      </c>
      <c r="P9" s="25">
        <v>15</v>
      </c>
      <c r="Q9" s="26">
        <f>SUM(O9:P9)</f>
        <v>44</v>
      </c>
      <c r="R9" s="27" t="s">
        <v>103</v>
      </c>
      <c r="S9" s="25">
        <v>0</v>
      </c>
      <c r="T9" s="28">
        <f>SUM(R9:S9)</f>
        <v>0</v>
      </c>
      <c r="U9" s="24">
        <v>34</v>
      </c>
      <c r="V9" s="25">
        <v>15</v>
      </c>
      <c r="W9" s="26">
        <f>SUM(U9:V9)</f>
        <v>49</v>
      </c>
      <c r="X9" s="25" t="s">
        <v>104</v>
      </c>
      <c r="Y9" s="25">
        <v>0</v>
      </c>
      <c r="Z9" s="26">
        <f>SUM(X9:Y9)</f>
        <v>0</v>
      </c>
      <c r="AA9" s="27">
        <v>37</v>
      </c>
      <c r="AB9" s="25">
        <v>15</v>
      </c>
      <c r="AC9" s="29">
        <f>SUM(AA9:AB9)</f>
        <v>52</v>
      </c>
      <c r="AD9" s="30">
        <f>MAX(F9:H9)</f>
        <v>82</v>
      </c>
      <c r="AE9" s="31">
        <f>MAX(I9:K9)</f>
        <v>57</v>
      </c>
      <c r="AF9" s="32">
        <f>MAX(N9,Q9,T9)</f>
        <v>44</v>
      </c>
      <c r="AG9" s="33">
        <f>MAX(W9,Z9,AC9)</f>
        <v>52</v>
      </c>
      <c r="AH9" s="34">
        <f>SUM(AF9:AG9)</f>
        <v>96</v>
      </c>
      <c r="AI9" s="35">
        <f>SUM(AD9:AG9)</f>
        <v>235</v>
      </c>
      <c r="AJ9" s="36">
        <f>AH9*10^(0.794358141*(LOG10(E9/174.393)^2))</f>
        <v>218.10582267214812</v>
      </c>
      <c r="AK9" s="81">
        <f>AJ9+AE9+AD9</f>
        <v>357.1058226721481</v>
      </c>
      <c r="AL9" s="122" t="s">
        <v>116</v>
      </c>
    </row>
    <row r="10" spans="1:38" ht="13.5" thickBot="1">
      <c r="A10" s="164"/>
      <c r="B10" s="37" t="s">
        <v>37</v>
      </c>
      <c r="C10" s="38" t="s">
        <v>38</v>
      </c>
      <c r="D10" s="39" t="s">
        <v>31</v>
      </c>
      <c r="E10" s="40">
        <v>46.9</v>
      </c>
      <c r="F10" s="18">
        <v>72</v>
      </c>
      <c r="G10" s="19">
        <v>74</v>
      </c>
      <c r="H10" s="20">
        <v>74</v>
      </c>
      <c r="I10" s="21">
        <v>48</v>
      </c>
      <c r="J10" s="22">
        <v>50</v>
      </c>
      <c r="K10" s="23">
        <v>50</v>
      </c>
      <c r="L10" s="24">
        <v>23</v>
      </c>
      <c r="M10" s="25">
        <v>15</v>
      </c>
      <c r="N10" s="26">
        <f>SUM(L10:M10)</f>
        <v>38</v>
      </c>
      <c r="O10" s="25">
        <v>25</v>
      </c>
      <c r="P10" s="25">
        <v>15</v>
      </c>
      <c r="Q10" s="26">
        <f>SUM(O10:P10)</f>
        <v>40</v>
      </c>
      <c r="R10" s="27">
        <v>28</v>
      </c>
      <c r="S10" s="25">
        <v>15</v>
      </c>
      <c r="T10" s="28">
        <f>SUM(R10:S10)</f>
        <v>43</v>
      </c>
      <c r="U10" s="24">
        <v>33</v>
      </c>
      <c r="V10" s="25">
        <v>15</v>
      </c>
      <c r="W10" s="26">
        <f>SUM(U10:V10)</f>
        <v>48</v>
      </c>
      <c r="X10" s="25">
        <v>35</v>
      </c>
      <c r="Y10" s="25">
        <v>15</v>
      </c>
      <c r="Z10" s="26">
        <f>SUM(X10:Y10)</f>
        <v>50</v>
      </c>
      <c r="AA10" s="27">
        <v>38</v>
      </c>
      <c r="AB10" s="25">
        <v>13</v>
      </c>
      <c r="AC10" s="29">
        <f>SUM(AA10:AB10)</f>
        <v>51</v>
      </c>
      <c r="AD10" s="30">
        <f>MAX(F10:H10)</f>
        <v>74</v>
      </c>
      <c r="AE10" s="31">
        <f>MAX(I10:K10)</f>
        <v>50</v>
      </c>
      <c r="AF10" s="32">
        <f>MAX(N10,Q10,T10)</f>
        <v>43</v>
      </c>
      <c r="AG10" s="33">
        <f>MAX(W10,Z10,AC10)</f>
        <v>51</v>
      </c>
      <c r="AH10" s="34">
        <f>SUM(AF10:AG10)</f>
        <v>94</v>
      </c>
      <c r="AI10" s="35">
        <f>SUM(AD10:AG10)</f>
        <v>218</v>
      </c>
      <c r="AJ10" s="36">
        <f>AH10*10^(0.794358141*(LOG10(E10/174.393)^2))</f>
        <v>170.42664054053577</v>
      </c>
      <c r="AK10" s="81">
        <f>AJ10+AE10+AD10</f>
        <v>294.4266405405358</v>
      </c>
      <c r="AL10" s="122"/>
    </row>
    <row r="11" spans="1:38" ht="13.5" thickBot="1">
      <c r="A11" s="164"/>
      <c r="B11" s="37" t="s">
        <v>39</v>
      </c>
      <c r="C11" s="38" t="s">
        <v>40</v>
      </c>
      <c r="D11" s="39" t="s">
        <v>31</v>
      </c>
      <c r="E11" s="40">
        <v>46.9</v>
      </c>
      <c r="F11" s="18">
        <v>62</v>
      </c>
      <c r="G11" s="19">
        <v>63</v>
      </c>
      <c r="H11" s="20">
        <v>60</v>
      </c>
      <c r="I11" s="21">
        <v>48</v>
      </c>
      <c r="J11" s="22">
        <v>48</v>
      </c>
      <c r="K11" s="23">
        <v>50</v>
      </c>
      <c r="L11" s="24">
        <v>15</v>
      </c>
      <c r="M11" s="25">
        <v>15</v>
      </c>
      <c r="N11" s="26">
        <f>SUM(L11:M11)</f>
        <v>30</v>
      </c>
      <c r="O11" s="25">
        <v>18</v>
      </c>
      <c r="P11" s="25">
        <v>15</v>
      </c>
      <c r="Q11" s="26">
        <f>SUM(O11:P11)</f>
        <v>33</v>
      </c>
      <c r="R11" s="27">
        <v>21</v>
      </c>
      <c r="S11" s="25">
        <v>15</v>
      </c>
      <c r="T11" s="28">
        <f>SUM(R11:S11)</f>
        <v>36</v>
      </c>
      <c r="U11" s="24" t="s">
        <v>101</v>
      </c>
      <c r="V11" s="25">
        <v>0</v>
      </c>
      <c r="W11" s="26">
        <f>SUM(U11:V11)</f>
        <v>0</v>
      </c>
      <c r="X11" s="25">
        <v>25</v>
      </c>
      <c r="Y11" s="25">
        <v>14</v>
      </c>
      <c r="Z11" s="26">
        <f>SUM(X11:Y11)</f>
        <v>39</v>
      </c>
      <c r="AA11" s="27">
        <v>29</v>
      </c>
      <c r="AB11" s="25">
        <v>12</v>
      </c>
      <c r="AC11" s="29">
        <f>SUM(AA11:AB11)</f>
        <v>41</v>
      </c>
      <c r="AD11" s="30">
        <f>MAX(F11:H11)</f>
        <v>63</v>
      </c>
      <c r="AE11" s="31">
        <f>MAX(I11:K11)</f>
        <v>50</v>
      </c>
      <c r="AF11" s="32">
        <f>MAX(N11,Q11,T11)</f>
        <v>36</v>
      </c>
      <c r="AG11" s="33">
        <f>MAX(W11,Z11,AC11)</f>
        <v>41</v>
      </c>
      <c r="AH11" s="34">
        <f>SUM(AF11:AG11)</f>
        <v>77</v>
      </c>
      <c r="AI11" s="35">
        <f>SUM(AD11:AG11)</f>
        <v>190</v>
      </c>
      <c r="AJ11" s="36">
        <f>AH11*10^(0.794358141*(LOG10(E11/174.393)^2))</f>
        <v>139.60480129384314</v>
      </c>
      <c r="AK11" s="81">
        <f>AJ11+AE11+AD11</f>
        <v>252.60480129384314</v>
      </c>
      <c r="AL11" s="122"/>
    </row>
    <row r="12" spans="1:38" ht="13.5" thickBot="1">
      <c r="A12" s="165"/>
      <c r="B12" s="37" t="s">
        <v>41</v>
      </c>
      <c r="C12" s="38" t="s">
        <v>42</v>
      </c>
      <c r="D12" s="39" t="s">
        <v>31</v>
      </c>
      <c r="E12" s="40">
        <v>32.8</v>
      </c>
      <c r="F12" s="18">
        <v>55</v>
      </c>
      <c r="G12" s="19">
        <v>49</v>
      </c>
      <c r="H12" s="20">
        <v>55</v>
      </c>
      <c r="I12" s="21">
        <v>46</v>
      </c>
      <c r="J12" s="22">
        <v>44</v>
      </c>
      <c r="K12" s="23">
        <v>46</v>
      </c>
      <c r="L12" s="24">
        <v>10</v>
      </c>
      <c r="M12" s="25">
        <v>15</v>
      </c>
      <c r="N12" s="26">
        <f>SUM(L12:M12)</f>
        <v>25</v>
      </c>
      <c r="O12" s="25">
        <v>12</v>
      </c>
      <c r="P12" s="25">
        <v>15</v>
      </c>
      <c r="Q12" s="26">
        <f>SUM(O12:P12)</f>
        <v>27</v>
      </c>
      <c r="R12" s="27" t="s">
        <v>100</v>
      </c>
      <c r="S12" s="25">
        <v>0</v>
      </c>
      <c r="T12" s="28">
        <f>SUM(R12:S12)</f>
        <v>0</v>
      </c>
      <c r="U12" s="24">
        <v>15</v>
      </c>
      <c r="V12" s="25">
        <v>14</v>
      </c>
      <c r="W12" s="26">
        <f>SUM(U12:V12)</f>
        <v>29</v>
      </c>
      <c r="X12" s="25">
        <v>19</v>
      </c>
      <c r="Y12" s="25">
        <v>14</v>
      </c>
      <c r="Z12" s="26">
        <f>SUM(X12:Y12)</f>
        <v>33</v>
      </c>
      <c r="AA12" s="27" t="s">
        <v>99</v>
      </c>
      <c r="AB12" s="25">
        <v>0</v>
      </c>
      <c r="AC12" s="29">
        <f>SUM(AA12:AB12)</f>
        <v>0</v>
      </c>
      <c r="AD12" s="30">
        <f>MAX(F12:H12)</f>
        <v>55</v>
      </c>
      <c r="AE12" s="31">
        <f>MAX(I12:K12)</f>
        <v>46</v>
      </c>
      <c r="AF12" s="32">
        <f>MAX(N12,Q12,T12)</f>
        <v>27</v>
      </c>
      <c r="AG12" s="33">
        <f>MAX(W12,Z12,AC12)</f>
        <v>33</v>
      </c>
      <c r="AH12" s="34">
        <f>SUM(AF12:AG12)</f>
        <v>60</v>
      </c>
      <c r="AI12" s="35">
        <f>SUM(AD12:AG12)</f>
        <v>161</v>
      </c>
      <c r="AJ12" s="36">
        <f>AH12*10^(0.794358141*(LOG10(E12/174.393)^2))</f>
        <v>157.19573801684606</v>
      </c>
      <c r="AK12" s="81">
        <f>AJ12+AE12+AD12</f>
        <v>258.19573801684606</v>
      </c>
      <c r="AL12" s="122"/>
    </row>
    <row r="13" spans="1:38" ht="13.5" thickBo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82">
        <f>SUM(AK9:AK12)</f>
        <v>1162.3330025233731</v>
      </c>
      <c r="AL13" s="122"/>
    </row>
    <row r="14" spans="1:38" ht="13.5" thickBot="1">
      <c r="A14" s="163"/>
      <c r="B14" s="14" t="s">
        <v>43</v>
      </c>
      <c r="C14" s="15" t="s">
        <v>44</v>
      </c>
      <c r="D14" s="39" t="s">
        <v>32</v>
      </c>
      <c r="E14" s="17">
        <v>52.3</v>
      </c>
      <c r="F14" s="18">
        <v>88</v>
      </c>
      <c r="G14" s="19">
        <v>88</v>
      </c>
      <c r="H14" s="20">
        <v>86</v>
      </c>
      <c r="I14" s="21">
        <v>52</v>
      </c>
      <c r="J14" s="22">
        <v>52</v>
      </c>
      <c r="K14" s="23">
        <v>55</v>
      </c>
      <c r="L14" s="24">
        <v>28</v>
      </c>
      <c r="M14" s="25">
        <v>13</v>
      </c>
      <c r="N14" s="26">
        <f>SUM(L14:M14)</f>
        <v>41</v>
      </c>
      <c r="O14" s="25">
        <v>31</v>
      </c>
      <c r="P14" s="25">
        <v>11</v>
      </c>
      <c r="Q14" s="26">
        <f>SUM(O14:P14)</f>
        <v>42</v>
      </c>
      <c r="R14" s="27">
        <v>33</v>
      </c>
      <c r="S14" s="25">
        <v>12</v>
      </c>
      <c r="T14" s="28">
        <f>SUM(R14:S14)</f>
        <v>45</v>
      </c>
      <c r="U14" s="24">
        <v>37</v>
      </c>
      <c r="V14" s="25">
        <v>12</v>
      </c>
      <c r="W14" s="26">
        <v>49</v>
      </c>
      <c r="X14" s="25">
        <v>40</v>
      </c>
      <c r="Y14" s="25">
        <v>12</v>
      </c>
      <c r="Z14" s="26">
        <f>SUM(X14:Y14)</f>
        <v>52</v>
      </c>
      <c r="AA14" s="27" t="s">
        <v>106</v>
      </c>
      <c r="AB14" s="25">
        <v>0</v>
      </c>
      <c r="AC14" s="29">
        <f>SUM(AA14:AB14)</f>
        <v>0</v>
      </c>
      <c r="AD14" s="30">
        <f>MAX(F14:H14)</f>
        <v>88</v>
      </c>
      <c r="AE14" s="31">
        <f>MAX(I14:K14)</f>
        <v>55</v>
      </c>
      <c r="AF14" s="32">
        <f>MAX(N14,Q14,T14)</f>
        <v>45</v>
      </c>
      <c r="AG14" s="33">
        <f>MAX(W14,Z14,AC14)</f>
        <v>52</v>
      </c>
      <c r="AH14" s="34">
        <f>SUM(AF14:AG14)</f>
        <v>97</v>
      </c>
      <c r="AI14" s="35">
        <f>SUM(AD14:AG14)</f>
        <v>240</v>
      </c>
      <c r="AJ14" s="36">
        <f>AH14*10^(0.794358141*(LOG10(E14/174.393)^2))</f>
        <v>159.9832282610853</v>
      </c>
      <c r="AK14" s="81">
        <f>AJ14+AE14+AD14</f>
        <v>302.9832282610853</v>
      </c>
      <c r="AL14" s="122" t="s">
        <v>114</v>
      </c>
    </row>
    <row r="15" spans="1:38" ht="13.5" thickBot="1">
      <c r="A15" s="164"/>
      <c r="B15" s="37" t="s">
        <v>45</v>
      </c>
      <c r="C15" s="38" t="s">
        <v>46</v>
      </c>
      <c r="D15" s="39" t="s">
        <v>32</v>
      </c>
      <c r="E15" s="40">
        <v>58.6</v>
      </c>
      <c r="F15" s="18">
        <v>69</v>
      </c>
      <c r="G15" s="19">
        <v>73</v>
      </c>
      <c r="H15" s="20">
        <v>79</v>
      </c>
      <c r="I15" s="21">
        <v>53</v>
      </c>
      <c r="J15" s="22">
        <v>55</v>
      </c>
      <c r="K15" s="23">
        <v>55</v>
      </c>
      <c r="L15" s="24">
        <v>28</v>
      </c>
      <c r="M15" s="25">
        <v>12</v>
      </c>
      <c r="N15" s="26">
        <f>SUM(L15:M15)</f>
        <v>40</v>
      </c>
      <c r="O15" s="25">
        <v>31</v>
      </c>
      <c r="P15" s="25">
        <v>10</v>
      </c>
      <c r="Q15" s="26">
        <f>SUM(O15:P15)</f>
        <v>41</v>
      </c>
      <c r="R15" s="27" t="s">
        <v>103</v>
      </c>
      <c r="S15" s="25">
        <v>0</v>
      </c>
      <c r="T15" s="28">
        <f>SUM(R15:S15)</f>
        <v>0</v>
      </c>
      <c r="U15" s="24">
        <v>37</v>
      </c>
      <c r="V15" s="25">
        <v>12</v>
      </c>
      <c r="W15" s="26">
        <v>49</v>
      </c>
      <c r="X15" s="25">
        <v>40</v>
      </c>
      <c r="Y15" s="25">
        <v>9</v>
      </c>
      <c r="Z15" s="26">
        <f>SUM(X15:Y15)</f>
        <v>49</v>
      </c>
      <c r="AA15" s="27">
        <v>43</v>
      </c>
      <c r="AB15" s="25">
        <v>6</v>
      </c>
      <c r="AC15" s="29">
        <f>SUM(AA15:AB15)</f>
        <v>49</v>
      </c>
      <c r="AD15" s="30">
        <f>MAX(F15:H15)</f>
        <v>79</v>
      </c>
      <c r="AE15" s="31">
        <f>MAX(I15:K15)</f>
        <v>55</v>
      </c>
      <c r="AF15" s="32">
        <f>MAX(N15,Q15,T15)</f>
        <v>41</v>
      </c>
      <c r="AG15" s="33">
        <f>MAX(W15,Z15,AC15)</f>
        <v>49</v>
      </c>
      <c r="AH15" s="34">
        <f>SUM(AF15:AG15)</f>
        <v>90</v>
      </c>
      <c r="AI15" s="35">
        <f>SUM(AD15:AG15)</f>
        <v>224</v>
      </c>
      <c r="AJ15" s="36">
        <f>AH15*10^(0.794358141*(LOG10(E15/174.393)^2))</f>
        <v>135.65577188326287</v>
      </c>
      <c r="AK15" s="81">
        <f>AJ15+AE15+AD15</f>
        <v>269.6557718832629</v>
      </c>
      <c r="AL15" s="122"/>
    </row>
    <row r="16" spans="1:38" ht="13.5" thickBot="1">
      <c r="A16" s="164"/>
      <c r="B16" s="37" t="s">
        <v>98</v>
      </c>
      <c r="C16" s="38" t="s">
        <v>47</v>
      </c>
      <c r="D16" s="39" t="s">
        <v>32</v>
      </c>
      <c r="E16" s="40">
        <v>43.3</v>
      </c>
      <c r="F16" s="18">
        <v>91</v>
      </c>
      <c r="G16" s="19">
        <v>84</v>
      </c>
      <c r="H16" s="20">
        <v>89</v>
      </c>
      <c r="I16" s="21">
        <v>64</v>
      </c>
      <c r="J16" s="22">
        <v>65</v>
      </c>
      <c r="K16" s="23">
        <v>65</v>
      </c>
      <c r="L16" s="24">
        <v>37</v>
      </c>
      <c r="M16" s="25">
        <v>15</v>
      </c>
      <c r="N16" s="26">
        <f>SUM(L16:M16)</f>
        <v>52</v>
      </c>
      <c r="O16" s="25">
        <v>40</v>
      </c>
      <c r="P16" s="25">
        <v>15</v>
      </c>
      <c r="Q16" s="26">
        <f>SUM(O16:P16)</f>
        <v>55</v>
      </c>
      <c r="R16" s="27" t="s">
        <v>106</v>
      </c>
      <c r="S16" s="25">
        <v>0</v>
      </c>
      <c r="T16" s="28">
        <f>SUM(R16:S16)</f>
        <v>0</v>
      </c>
      <c r="U16" s="24">
        <v>47</v>
      </c>
      <c r="V16" s="25">
        <v>15</v>
      </c>
      <c r="W16" s="26">
        <v>62</v>
      </c>
      <c r="X16" s="25">
        <v>51</v>
      </c>
      <c r="Y16" s="25">
        <v>15</v>
      </c>
      <c r="Z16" s="26">
        <f>SUM(X16:Y16)</f>
        <v>66</v>
      </c>
      <c r="AA16" s="27">
        <v>53</v>
      </c>
      <c r="AB16" s="25">
        <v>15</v>
      </c>
      <c r="AC16" s="29">
        <f>SUM(AA16:AB16)</f>
        <v>68</v>
      </c>
      <c r="AD16" s="30">
        <f>MAX(F16:H16)</f>
        <v>91</v>
      </c>
      <c r="AE16" s="31">
        <f>MAX(I16:K16)</f>
        <v>65</v>
      </c>
      <c r="AF16" s="32">
        <f>MAX(N16,Q16,T16)</f>
        <v>55</v>
      </c>
      <c r="AG16" s="33">
        <f>MAX(W16,Z16,AC16)</f>
        <v>68</v>
      </c>
      <c r="AH16" s="34">
        <f>SUM(AF16:AG16)</f>
        <v>123</v>
      </c>
      <c r="AI16" s="35">
        <f>SUM(AD16:AG16)</f>
        <v>279</v>
      </c>
      <c r="AJ16" s="36">
        <f>AH16*10^(0.794358141*(LOG10(E16/174.393)^2))</f>
        <v>240.270031812762</v>
      </c>
      <c r="AK16" s="81">
        <f>AJ16+AE16+AD16</f>
        <v>396.270031812762</v>
      </c>
      <c r="AL16" s="122"/>
    </row>
    <row r="17" spans="1:38" ht="13.5" thickBot="1">
      <c r="A17" s="165"/>
      <c r="B17" s="59" t="s">
        <v>48</v>
      </c>
      <c r="C17" s="60" t="s">
        <v>49</v>
      </c>
      <c r="D17" s="39" t="s">
        <v>32</v>
      </c>
      <c r="E17" s="62">
        <v>35.8</v>
      </c>
      <c r="F17" s="18">
        <v>60</v>
      </c>
      <c r="G17" s="19">
        <v>62</v>
      </c>
      <c r="H17" s="20">
        <v>59</v>
      </c>
      <c r="I17" s="21">
        <v>51</v>
      </c>
      <c r="J17" s="22">
        <v>52</v>
      </c>
      <c r="K17" s="23">
        <v>54</v>
      </c>
      <c r="L17" s="24">
        <v>23</v>
      </c>
      <c r="M17" s="25">
        <v>15</v>
      </c>
      <c r="N17" s="26">
        <f>SUM(L17:M17)</f>
        <v>38</v>
      </c>
      <c r="O17" s="25">
        <v>26</v>
      </c>
      <c r="P17" s="25">
        <v>15</v>
      </c>
      <c r="Q17" s="26">
        <f>SUM(O17:P17)</f>
        <v>41</v>
      </c>
      <c r="R17" s="27">
        <v>28</v>
      </c>
      <c r="S17" s="25">
        <v>12</v>
      </c>
      <c r="T17" s="28">
        <f>SUM(R17:S17)</f>
        <v>40</v>
      </c>
      <c r="U17" s="24">
        <v>30</v>
      </c>
      <c r="V17" s="25">
        <v>15</v>
      </c>
      <c r="W17" s="26">
        <v>45</v>
      </c>
      <c r="X17" s="25">
        <v>33</v>
      </c>
      <c r="Y17" s="25">
        <v>14</v>
      </c>
      <c r="Z17" s="26">
        <f>SUM(X17:Y17)</f>
        <v>47</v>
      </c>
      <c r="AA17" s="27">
        <v>35</v>
      </c>
      <c r="AB17" s="25">
        <v>15</v>
      </c>
      <c r="AC17" s="29">
        <f>SUM(AA17:AB17)</f>
        <v>50</v>
      </c>
      <c r="AD17" s="30">
        <f>MAX(F17:H17)</f>
        <v>62</v>
      </c>
      <c r="AE17" s="31">
        <f>MAX(I17:K17)</f>
        <v>54</v>
      </c>
      <c r="AF17" s="32">
        <f>MAX(N17,Q17,T17)</f>
        <v>41</v>
      </c>
      <c r="AG17" s="33">
        <f>MAX(W17,Z17,AC17)</f>
        <v>50</v>
      </c>
      <c r="AH17" s="34">
        <f>SUM(AF17:AG17)</f>
        <v>91</v>
      </c>
      <c r="AI17" s="35">
        <f>SUM(AD17:AG17)</f>
        <v>207</v>
      </c>
      <c r="AJ17" s="36">
        <f>AH17*10^(0.794358141*(LOG10(E17/174.393)^2))</f>
        <v>216.10222619682034</v>
      </c>
      <c r="AK17" s="81">
        <f>AJ17+AE17+AD17</f>
        <v>332.1022261968203</v>
      </c>
      <c r="AL17" s="122"/>
    </row>
    <row r="18" spans="1:38" ht="13.5" thickBo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  <c r="AK18" s="82">
        <f>SUM(AK14:AK17)</f>
        <v>1301.0112581539306</v>
      </c>
      <c r="AL18" s="122"/>
    </row>
    <row r="19" spans="1:38" ht="13.5" thickBot="1">
      <c r="A19" s="163"/>
      <c r="B19" s="14" t="s">
        <v>33</v>
      </c>
      <c r="C19" s="15" t="s">
        <v>29</v>
      </c>
      <c r="D19" s="16" t="s">
        <v>28</v>
      </c>
      <c r="E19" s="17">
        <v>54.4</v>
      </c>
      <c r="F19" s="18">
        <v>107</v>
      </c>
      <c r="G19" s="19">
        <v>102</v>
      </c>
      <c r="H19" s="20">
        <v>99</v>
      </c>
      <c r="I19" s="21">
        <v>64</v>
      </c>
      <c r="J19" s="22">
        <v>64</v>
      </c>
      <c r="K19" s="23">
        <v>63</v>
      </c>
      <c r="L19" s="24">
        <v>38</v>
      </c>
      <c r="M19" s="25">
        <v>15</v>
      </c>
      <c r="N19" s="26">
        <f>SUM(L19:M19)</f>
        <v>53</v>
      </c>
      <c r="O19" s="25">
        <v>40</v>
      </c>
      <c r="P19" s="25">
        <v>15</v>
      </c>
      <c r="Q19" s="26">
        <f>SUM(O19:P19)</f>
        <v>55</v>
      </c>
      <c r="R19" s="27">
        <v>42</v>
      </c>
      <c r="S19" s="25">
        <v>15</v>
      </c>
      <c r="T19" s="28">
        <f>SUM(R19:S19)</f>
        <v>57</v>
      </c>
      <c r="U19" s="24">
        <v>50</v>
      </c>
      <c r="V19" s="25">
        <v>15</v>
      </c>
      <c r="W19" s="26">
        <v>65</v>
      </c>
      <c r="X19" s="25">
        <v>55</v>
      </c>
      <c r="Y19" s="25">
        <v>15</v>
      </c>
      <c r="Z19" s="26">
        <f>SUM(X19:Y19)</f>
        <v>70</v>
      </c>
      <c r="AA19" s="27">
        <v>57</v>
      </c>
      <c r="AB19" s="25">
        <v>15</v>
      </c>
      <c r="AC19" s="29">
        <f>SUM(AA19:AB19)</f>
        <v>72</v>
      </c>
      <c r="AD19" s="30">
        <f>MAX(F19:H19)</f>
        <v>107</v>
      </c>
      <c r="AE19" s="31">
        <f>MAX(I19:K19)</f>
        <v>64</v>
      </c>
      <c r="AF19" s="32">
        <f>MAX(N19,Q19,T19)</f>
        <v>57</v>
      </c>
      <c r="AG19" s="33">
        <f>MAX(W19,Z19,AC19)</f>
        <v>72</v>
      </c>
      <c r="AH19" s="34">
        <f>SUM(AF19:AG19)</f>
        <v>129</v>
      </c>
      <c r="AI19" s="35">
        <f>SUM(AD19:AG19)</f>
        <v>300</v>
      </c>
      <c r="AJ19" s="36">
        <f>AH19*10^(0.794358141*(LOG10(E19/174.393)^2))</f>
        <v>206.02401317799388</v>
      </c>
      <c r="AK19" s="81">
        <f>AJ19+AE19+AD19</f>
        <v>377.0240131779939</v>
      </c>
      <c r="AL19" s="122">
        <v>3</v>
      </c>
    </row>
    <row r="20" spans="1:38" ht="13.5" thickBot="1">
      <c r="A20" s="164"/>
      <c r="B20" s="37" t="s">
        <v>50</v>
      </c>
      <c r="C20" s="38" t="s">
        <v>51</v>
      </c>
      <c r="D20" s="16" t="s">
        <v>28</v>
      </c>
      <c r="E20" s="40">
        <v>53.7</v>
      </c>
      <c r="F20" s="18">
        <v>79</v>
      </c>
      <c r="G20" s="19">
        <v>78</v>
      </c>
      <c r="H20" s="20">
        <v>74</v>
      </c>
      <c r="I20" s="21">
        <v>54</v>
      </c>
      <c r="J20" s="22">
        <v>56</v>
      </c>
      <c r="K20" s="23">
        <v>55</v>
      </c>
      <c r="L20" s="24" t="s">
        <v>102</v>
      </c>
      <c r="M20" s="25">
        <v>0</v>
      </c>
      <c r="N20" s="26">
        <f>SUM(L20:M20)</f>
        <v>0</v>
      </c>
      <c r="O20" s="25">
        <v>27</v>
      </c>
      <c r="P20" s="25">
        <v>15</v>
      </c>
      <c r="Q20" s="26">
        <f>SUM(O20:P20)</f>
        <v>42</v>
      </c>
      <c r="R20" s="27">
        <v>30</v>
      </c>
      <c r="S20" s="25">
        <v>12</v>
      </c>
      <c r="T20" s="28">
        <f>SUM(R20:S20)</f>
        <v>42</v>
      </c>
      <c r="U20" s="24">
        <v>35</v>
      </c>
      <c r="V20" s="25">
        <v>15</v>
      </c>
      <c r="W20" s="26">
        <v>50</v>
      </c>
      <c r="X20" s="25">
        <v>37</v>
      </c>
      <c r="Y20" s="25">
        <v>15</v>
      </c>
      <c r="Z20" s="26">
        <f>SUM(X20:Y20)</f>
        <v>52</v>
      </c>
      <c r="AA20" s="27">
        <v>40</v>
      </c>
      <c r="AB20" s="25">
        <v>14</v>
      </c>
      <c r="AC20" s="29">
        <f>SUM(AA20:AB20)</f>
        <v>54</v>
      </c>
      <c r="AD20" s="30">
        <f>MAX(F20:H20)</f>
        <v>79</v>
      </c>
      <c r="AE20" s="31">
        <f>MAX(I20:K20)</f>
        <v>56</v>
      </c>
      <c r="AF20" s="32">
        <f>MAX(N20,Q20,T20)</f>
        <v>42</v>
      </c>
      <c r="AG20" s="33">
        <f>MAX(W20,Z20,AC20)</f>
        <v>54</v>
      </c>
      <c r="AH20" s="34">
        <f>SUM(AF20:AG20)</f>
        <v>96</v>
      </c>
      <c r="AI20" s="35">
        <f>SUM(AD20:AG20)</f>
        <v>231</v>
      </c>
      <c r="AJ20" s="36">
        <f>AH20*10^(0.794358141*(LOG10(E20/174.393)^2))</f>
        <v>154.93354041267168</v>
      </c>
      <c r="AK20" s="81">
        <f>AJ20+AE20+AD20</f>
        <v>289.9335404126717</v>
      </c>
      <c r="AL20" s="122"/>
    </row>
    <row r="21" spans="1:38" ht="13.5" thickBot="1">
      <c r="A21" s="164"/>
      <c r="B21" s="37" t="s">
        <v>52</v>
      </c>
      <c r="C21" s="38" t="s">
        <v>53</v>
      </c>
      <c r="D21" s="16" t="s">
        <v>28</v>
      </c>
      <c r="E21" s="40">
        <v>45.3</v>
      </c>
      <c r="F21" s="18">
        <v>76</v>
      </c>
      <c r="G21" s="19">
        <v>76</v>
      </c>
      <c r="H21" s="20">
        <v>73</v>
      </c>
      <c r="I21" s="21">
        <v>50</v>
      </c>
      <c r="J21" s="22">
        <v>51</v>
      </c>
      <c r="K21" s="23">
        <v>51</v>
      </c>
      <c r="L21" s="24">
        <v>28</v>
      </c>
      <c r="M21" s="25">
        <v>15</v>
      </c>
      <c r="N21" s="26">
        <f>SUM(L21:M21)</f>
        <v>43</v>
      </c>
      <c r="O21" s="25">
        <v>30</v>
      </c>
      <c r="P21" s="25">
        <v>15</v>
      </c>
      <c r="Q21" s="26">
        <f>SUM(O21:P21)</f>
        <v>45</v>
      </c>
      <c r="R21" s="27">
        <v>32</v>
      </c>
      <c r="S21" s="25">
        <v>15</v>
      </c>
      <c r="T21" s="28">
        <f>SUM(R21:S21)</f>
        <v>47</v>
      </c>
      <c r="U21" s="24">
        <v>34</v>
      </c>
      <c r="V21" s="25">
        <v>15</v>
      </c>
      <c r="W21" s="26">
        <v>49</v>
      </c>
      <c r="X21" s="25">
        <v>36</v>
      </c>
      <c r="Y21" s="25">
        <v>15</v>
      </c>
      <c r="Z21" s="26">
        <f>SUM(X21:Y21)</f>
        <v>51</v>
      </c>
      <c r="AA21" s="27">
        <v>38</v>
      </c>
      <c r="AB21" s="25">
        <v>12</v>
      </c>
      <c r="AC21" s="29">
        <f>SUM(AA21:AB21)</f>
        <v>50</v>
      </c>
      <c r="AD21" s="30">
        <f>MAX(F21:H21)</f>
        <v>76</v>
      </c>
      <c r="AE21" s="31">
        <f>MAX(I21:K21)</f>
        <v>51</v>
      </c>
      <c r="AF21" s="32">
        <f>MAX(N21,Q21,T21)</f>
        <v>47</v>
      </c>
      <c r="AG21" s="33">
        <f>MAX(W21,Z21,AC21)</f>
        <v>51</v>
      </c>
      <c r="AH21" s="34">
        <f>SUM(AF21:AG21)</f>
        <v>98</v>
      </c>
      <c r="AI21" s="35">
        <f>SUM(AD21:AG21)</f>
        <v>225</v>
      </c>
      <c r="AJ21" s="36">
        <f>AH21*10^(0.794358141*(LOG10(E21/174.393)^2))</f>
        <v>183.43232317432052</v>
      </c>
      <c r="AK21" s="81">
        <f>AJ21+AE21+AD21</f>
        <v>310.4323231743205</v>
      </c>
      <c r="AL21" s="122"/>
    </row>
    <row r="22" spans="1:38" ht="13.5" thickBot="1">
      <c r="A22" s="165"/>
      <c r="B22" s="59" t="s">
        <v>54</v>
      </c>
      <c r="C22" s="60" t="s">
        <v>55</v>
      </c>
      <c r="D22" s="16" t="s">
        <v>28</v>
      </c>
      <c r="E22" s="62">
        <v>39.3</v>
      </c>
      <c r="F22" s="18">
        <v>70</v>
      </c>
      <c r="G22" s="19">
        <v>69</v>
      </c>
      <c r="H22" s="20">
        <v>55</v>
      </c>
      <c r="I22" s="21">
        <v>60</v>
      </c>
      <c r="J22" s="22">
        <v>60</v>
      </c>
      <c r="K22" s="23">
        <v>60</v>
      </c>
      <c r="L22" s="24">
        <v>17</v>
      </c>
      <c r="M22" s="25">
        <v>15</v>
      </c>
      <c r="N22" s="26">
        <f>SUM(L22:M22)</f>
        <v>32</v>
      </c>
      <c r="O22" s="25">
        <v>19</v>
      </c>
      <c r="P22" s="25">
        <v>15</v>
      </c>
      <c r="Q22" s="26">
        <f>SUM(O22:P22)</f>
        <v>34</v>
      </c>
      <c r="R22" s="27" t="s">
        <v>99</v>
      </c>
      <c r="S22" s="25">
        <v>0</v>
      </c>
      <c r="T22" s="28">
        <f>SUM(R22:S22)</f>
        <v>0</v>
      </c>
      <c r="U22" s="24">
        <v>20</v>
      </c>
      <c r="V22" s="25">
        <v>13</v>
      </c>
      <c r="W22" s="26">
        <v>33</v>
      </c>
      <c r="X22" s="25">
        <v>22</v>
      </c>
      <c r="Y22" s="25">
        <v>15</v>
      </c>
      <c r="Z22" s="26">
        <f>SUM(X22:Y22)</f>
        <v>37</v>
      </c>
      <c r="AA22" s="27">
        <v>24</v>
      </c>
      <c r="AB22" s="25">
        <v>14</v>
      </c>
      <c r="AC22" s="29">
        <f>SUM(AA22:AB22)</f>
        <v>38</v>
      </c>
      <c r="AD22" s="30">
        <f>MAX(F22:H22)</f>
        <v>70</v>
      </c>
      <c r="AE22" s="31">
        <f>MAX(I22:K22)</f>
        <v>60</v>
      </c>
      <c r="AF22" s="32">
        <f>MAX(N22,Q22,T22)</f>
        <v>34</v>
      </c>
      <c r="AG22" s="33">
        <f>MAX(W22,Z22,AC22)</f>
        <v>38</v>
      </c>
      <c r="AH22" s="34">
        <f>SUM(AF22:AG22)</f>
        <v>72</v>
      </c>
      <c r="AI22" s="35">
        <f>SUM(AD22:AG22)</f>
        <v>202</v>
      </c>
      <c r="AJ22" s="36">
        <f>AH22*10^(0.794358141*(LOG10(E22/174.393)^2))</f>
        <v>154.88105021455726</v>
      </c>
      <c r="AK22" s="81">
        <f>AJ22+AE22+AD22</f>
        <v>284.88105021455726</v>
      </c>
      <c r="AL22" s="122"/>
    </row>
    <row r="23" spans="1:38" ht="13.5" thickBo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82">
        <f>SUM(AK19:AK22)</f>
        <v>1262.2709269795434</v>
      </c>
      <c r="AL23" s="122"/>
    </row>
    <row r="24" spans="1:37" ht="13.5" thickBot="1">
      <c r="A24" s="163"/>
      <c r="B24" s="14" t="s">
        <v>56</v>
      </c>
      <c r="C24" s="15" t="s">
        <v>57</v>
      </c>
      <c r="D24" s="16" t="s">
        <v>58</v>
      </c>
      <c r="E24" s="17">
        <v>53</v>
      </c>
      <c r="F24" s="18">
        <v>94</v>
      </c>
      <c r="G24" s="19">
        <v>100</v>
      </c>
      <c r="H24" s="20">
        <v>90</v>
      </c>
      <c r="I24" s="21">
        <v>60</v>
      </c>
      <c r="J24" s="22">
        <v>60</v>
      </c>
      <c r="K24" s="23">
        <v>61</v>
      </c>
      <c r="L24" s="24">
        <v>22</v>
      </c>
      <c r="M24" s="25">
        <v>11</v>
      </c>
      <c r="N24" s="26">
        <f>SUM(L24:M24)</f>
        <v>33</v>
      </c>
      <c r="O24" s="25" t="s">
        <v>101</v>
      </c>
      <c r="P24" s="25">
        <v>0</v>
      </c>
      <c r="Q24" s="26">
        <f>SUM(O24:P24)</f>
        <v>0</v>
      </c>
      <c r="R24" s="27">
        <v>25</v>
      </c>
      <c r="S24" s="25">
        <v>9</v>
      </c>
      <c r="T24" s="28">
        <f>SUM(R24:S24)</f>
        <v>34</v>
      </c>
      <c r="U24" s="24">
        <v>30</v>
      </c>
      <c r="V24" s="25">
        <v>12</v>
      </c>
      <c r="W24" s="26">
        <v>32</v>
      </c>
      <c r="X24" s="25">
        <v>35</v>
      </c>
      <c r="Y24" s="25">
        <v>11</v>
      </c>
      <c r="Z24" s="26">
        <f>SUM(X24:Y24)</f>
        <v>46</v>
      </c>
      <c r="AA24" s="27" t="s">
        <v>110</v>
      </c>
      <c r="AB24" s="25">
        <v>0</v>
      </c>
      <c r="AC24" s="29">
        <f>SUM(AA24:AB24)</f>
        <v>0</v>
      </c>
      <c r="AD24" s="30">
        <f>MAX(F24:H24)</f>
        <v>100</v>
      </c>
      <c r="AE24" s="31">
        <f>MAX(I24:K24)</f>
        <v>61</v>
      </c>
      <c r="AF24" s="32">
        <f>MAX(N24,Q24,T24)</f>
        <v>34</v>
      </c>
      <c r="AG24" s="33">
        <f>MAX(W24,Z24,AC24)</f>
        <v>46</v>
      </c>
      <c r="AH24" s="34">
        <f>SUM(AF24:AG24)</f>
        <v>80</v>
      </c>
      <c r="AI24" s="35">
        <f>SUM(AD24:AG24)</f>
        <v>241</v>
      </c>
      <c r="AJ24" s="36">
        <f>AH24*10^(0.794358141*(LOG10(E24/174.393)^2))</f>
        <v>130.5032068920428</v>
      </c>
      <c r="AK24" s="81">
        <f>AJ24+AE24+AD24</f>
        <v>291.50320689204284</v>
      </c>
    </row>
    <row r="25" spans="1:37" ht="13.5" thickBot="1">
      <c r="A25" s="164"/>
      <c r="B25" s="37"/>
      <c r="C25" s="38"/>
      <c r="D25" s="39"/>
      <c r="E25" s="40"/>
      <c r="F25" s="18">
        <v>0</v>
      </c>
      <c r="G25" s="19">
        <v>0</v>
      </c>
      <c r="H25" s="20">
        <v>0</v>
      </c>
      <c r="I25" s="21">
        <v>0</v>
      </c>
      <c r="J25" s="22">
        <v>0</v>
      </c>
      <c r="K25" s="23">
        <v>0</v>
      </c>
      <c r="L25" s="24">
        <v>0</v>
      </c>
      <c r="M25" s="25">
        <v>0</v>
      </c>
      <c r="N25" s="26">
        <f>SUM(L25:M25)</f>
        <v>0</v>
      </c>
      <c r="O25" s="25">
        <v>0</v>
      </c>
      <c r="P25" s="25">
        <v>0</v>
      </c>
      <c r="Q25" s="26">
        <f>SUM(O25:P25)</f>
        <v>0</v>
      </c>
      <c r="R25" s="27">
        <v>0</v>
      </c>
      <c r="S25" s="25">
        <v>0</v>
      </c>
      <c r="T25" s="28">
        <f>SUM(R25:S25)</f>
        <v>0</v>
      </c>
      <c r="U25" s="24">
        <v>0</v>
      </c>
      <c r="V25" s="25">
        <v>0</v>
      </c>
      <c r="W25" s="26">
        <v>0</v>
      </c>
      <c r="X25" s="25">
        <v>0</v>
      </c>
      <c r="Y25" s="25">
        <v>0</v>
      </c>
      <c r="Z25" s="26">
        <f>SUM(X25:Y25)</f>
        <v>0</v>
      </c>
      <c r="AA25" s="27">
        <v>0</v>
      </c>
      <c r="AB25" s="25">
        <v>0</v>
      </c>
      <c r="AC25" s="29">
        <f>SUM(AA25:AB25)</f>
        <v>0</v>
      </c>
      <c r="AD25" s="30">
        <f>MAX(F25:H25)</f>
        <v>0</v>
      </c>
      <c r="AE25" s="31">
        <f>MAX(I25:K25)</f>
        <v>0</v>
      </c>
      <c r="AF25" s="32">
        <f>MAX(N25,Q25,T25)</f>
        <v>0</v>
      </c>
      <c r="AG25" s="33">
        <f>MAX(W25,Z25,AC25)</f>
        <v>0</v>
      </c>
      <c r="AH25" s="34">
        <f>SUM(AF25:AG25)</f>
        <v>0</v>
      </c>
      <c r="AI25" s="35">
        <f>SUM(AD25:AG25)</f>
        <v>0</v>
      </c>
      <c r="AJ25" s="36" t="e">
        <f>AH25*10^(0.794358141*(LOG10(E25/174.393)^2))</f>
        <v>#NUM!</v>
      </c>
      <c r="AK25" s="81" t="e">
        <f>AJ25+AE25+AD25</f>
        <v>#NUM!</v>
      </c>
    </row>
    <row r="26" spans="1:37" ht="13.5" thickBot="1">
      <c r="A26" s="164"/>
      <c r="B26" s="37"/>
      <c r="C26" s="38"/>
      <c r="D26" s="39"/>
      <c r="E26" s="40"/>
      <c r="F26" s="18">
        <v>0</v>
      </c>
      <c r="G26" s="19">
        <v>0</v>
      </c>
      <c r="H26" s="20">
        <v>0</v>
      </c>
      <c r="I26" s="21">
        <v>0</v>
      </c>
      <c r="J26" s="22">
        <v>0</v>
      </c>
      <c r="K26" s="23">
        <v>0</v>
      </c>
      <c r="L26" s="24">
        <v>0</v>
      </c>
      <c r="M26" s="25">
        <v>0</v>
      </c>
      <c r="N26" s="26">
        <f>SUM(L26:M26)</f>
        <v>0</v>
      </c>
      <c r="O26" s="25">
        <v>0</v>
      </c>
      <c r="P26" s="25">
        <v>0</v>
      </c>
      <c r="Q26" s="26">
        <f>SUM(O26:P26)</f>
        <v>0</v>
      </c>
      <c r="R26" s="27">
        <v>0</v>
      </c>
      <c r="S26" s="25">
        <v>0</v>
      </c>
      <c r="T26" s="28">
        <f>SUM(R26:S26)</f>
        <v>0</v>
      </c>
      <c r="U26" s="24">
        <v>0</v>
      </c>
      <c r="V26" s="25">
        <v>0</v>
      </c>
      <c r="W26" s="26">
        <v>0</v>
      </c>
      <c r="X26" s="25">
        <v>0</v>
      </c>
      <c r="Y26" s="25">
        <v>0</v>
      </c>
      <c r="Z26" s="26">
        <f>SUM(X26:Y26)</f>
        <v>0</v>
      </c>
      <c r="AA26" s="27">
        <v>0</v>
      </c>
      <c r="AB26" s="25">
        <v>0</v>
      </c>
      <c r="AC26" s="29">
        <f>SUM(AA26:AB26)</f>
        <v>0</v>
      </c>
      <c r="AD26" s="30">
        <f>MAX(F26:H26)</f>
        <v>0</v>
      </c>
      <c r="AE26" s="31">
        <f>MAX(I26:K26)</f>
        <v>0</v>
      </c>
      <c r="AF26" s="32">
        <f>MAX(N26,Q26,T26)</f>
        <v>0</v>
      </c>
      <c r="AG26" s="33">
        <f>MAX(W26,Z26,AC26)</f>
        <v>0</v>
      </c>
      <c r="AH26" s="34">
        <f>SUM(AF26:AG26)</f>
        <v>0</v>
      </c>
      <c r="AI26" s="35">
        <f>SUM(AD26:AG26)</f>
        <v>0</v>
      </c>
      <c r="AJ26" s="36" t="e">
        <f>AH26*10^(0.794358141*(LOG10(E26/174.393)^2))</f>
        <v>#NUM!</v>
      </c>
      <c r="AK26" s="81" t="e">
        <f>AJ26+AE26+AD26</f>
        <v>#NUM!</v>
      </c>
    </row>
    <row r="27" spans="1:37" ht="13.5" thickBot="1">
      <c r="A27" s="165"/>
      <c r="B27" s="59"/>
      <c r="C27" s="60"/>
      <c r="D27" s="61"/>
      <c r="E27" s="62"/>
      <c r="F27" s="18">
        <v>0</v>
      </c>
      <c r="G27" s="19">
        <v>0</v>
      </c>
      <c r="H27" s="20">
        <v>0</v>
      </c>
      <c r="I27" s="21">
        <v>0</v>
      </c>
      <c r="J27" s="22">
        <v>0</v>
      </c>
      <c r="K27" s="23">
        <v>0</v>
      </c>
      <c r="L27" s="24">
        <v>0</v>
      </c>
      <c r="M27" s="25">
        <v>0</v>
      </c>
      <c r="N27" s="26">
        <f>SUM(L27:M27)</f>
        <v>0</v>
      </c>
      <c r="O27" s="25">
        <v>0</v>
      </c>
      <c r="P27" s="25">
        <v>0</v>
      </c>
      <c r="Q27" s="26">
        <f>SUM(O27:P27)</f>
        <v>0</v>
      </c>
      <c r="R27" s="27">
        <v>0</v>
      </c>
      <c r="S27" s="25">
        <v>0</v>
      </c>
      <c r="T27" s="28">
        <f>SUM(R27:S27)</f>
        <v>0</v>
      </c>
      <c r="U27" s="24">
        <v>0</v>
      </c>
      <c r="V27" s="25">
        <v>0</v>
      </c>
      <c r="W27" s="26">
        <v>0</v>
      </c>
      <c r="X27" s="25">
        <v>0</v>
      </c>
      <c r="Y27" s="25">
        <v>0</v>
      </c>
      <c r="Z27" s="26">
        <f>SUM(X27:Y27)</f>
        <v>0</v>
      </c>
      <c r="AA27" s="27">
        <v>0</v>
      </c>
      <c r="AB27" s="25">
        <v>0</v>
      </c>
      <c r="AC27" s="29">
        <f>SUM(AA27:AB27)</f>
        <v>0</v>
      </c>
      <c r="AD27" s="30">
        <f>MAX(F27:H27)</f>
        <v>0</v>
      </c>
      <c r="AE27" s="31">
        <f>MAX(I27:K27)</f>
        <v>0</v>
      </c>
      <c r="AF27" s="32">
        <f>MAX(N27,Q27,T27)</f>
        <v>0</v>
      </c>
      <c r="AG27" s="33">
        <f>MAX(W27,Z27,AC27)</f>
        <v>0</v>
      </c>
      <c r="AH27" s="34">
        <f>SUM(AF27:AG27)</f>
        <v>0</v>
      </c>
      <c r="AI27" s="35">
        <f>SUM(AD27:AG27)</f>
        <v>0</v>
      </c>
      <c r="AJ27" s="36" t="e">
        <f>AH27*10^(0.794358141*(LOG10(E27/174.393)^2))</f>
        <v>#NUM!</v>
      </c>
      <c r="AK27" s="81" t="e">
        <f>AJ27+AE27+AD27</f>
        <v>#NUM!</v>
      </c>
    </row>
    <row r="28" spans="1:37" ht="12.75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93" t="e">
        <f>SUM(AK24:AK27)</f>
        <v>#NUM!</v>
      </c>
    </row>
    <row r="29" spans="1:37" ht="12.75">
      <c r="A29" s="172"/>
      <c r="B29" s="94"/>
      <c r="C29" s="95"/>
      <c r="D29" s="96"/>
      <c r="E29" s="97" t="s">
        <v>135</v>
      </c>
      <c r="F29" s="98"/>
      <c r="G29" s="98"/>
      <c r="H29" s="98">
        <v>4051</v>
      </c>
      <c r="I29" s="99" t="s">
        <v>23</v>
      </c>
      <c r="J29" s="99"/>
      <c r="K29" s="99"/>
      <c r="L29" s="100"/>
      <c r="M29" s="101"/>
      <c r="N29" s="102" t="s">
        <v>143</v>
      </c>
      <c r="O29" s="101"/>
      <c r="P29" s="101"/>
      <c r="Q29" s="102"/>
      <c r="R29" s="100"/>
      <c r="S29" s="101"/>
      <c r="T29" s="102"/>
      <c r="U29" s="100"/>
      <c r="V29" s="101"/>
      <c r="W29" s="102"/>
      <c r="X29" s="101"/>
      <c r="Y29" s="101"/>
      <c r="Z29" s="102"/>
      <c r="AA29" s="100"/>
      <c r="AB29" s="101"/>
      <c r="AC29" s="102"/>
      <c r="AD29" s="103"/>
      <c r="AE29" s="104"/>
      <c r="AF29" s="105"/>
      <c r="AG29" s="105"/>
      <c r="AH29" s="105"/>
      <c r="AI29" s="106"/>
      <c r="AJ29" s="107"/>
      <c r="AK29" s="108"/>
    </row>
    <row r="30" spans="1:37" ht="12.75">
      <c r="A30" s="172"/>
      <c r="B30" s="88"/>
      <c r="C30" s="109"/>
      <c r="D30" s="110"/>
      <c r="E30" s="111"/>
      <c r="F30" s="98"/>
      <c r="G30" s="98"/>
      <c r="H30" s="98">
        <v>3663</v>
      </c>
      <c r="I30" s="99" t="s">
        <v>28</v>
      </c>
      <c r="J30" s="99"/>
      <c r="K30" s="99"/>
      <c r="L30" s="100"/>
      <c r="M30" s="101"/>
      <c r="N30" s="102"/>
      <c r="O30" s="101"/>
      <c r="P30" s="101"/>
      <c r="Q30" s="102"/>
      <c r="R30" s="100"/>
      <c r="S30" s="101"/>
      <c r="T30" s="102"/>
      <c r="U30" s="100"/>
      <c r="V30" s="101"/>
      <c r="W30" s="102"/>
      <c r="X30" s="101"/>
      <c r="Y30" s="101"/>
      <c r="Z30" s="102"/>
      <c r="AA30" s="100"/>
      <c r="AB30" s="101"/>
      <c r="AC30" s="102"/>
      <c r="AD30" s="103"/>
      <c r="AE30" s="104"/>
      <c r="AF30" s="105"/>
      <c r="AG30" s="105"/>
      <c r="AH30" s="105"/>
      <c r="AI30" s="106"/>
      <c r="AJ30" s="107"/>
      <c r="AK30" s="108"/>
    </row>
    <row r="31" spans="1:37" ht="12.75">
      <c r="A31" s="172"/>
      <c r="B31" s="88"/>
      <c r="C31" s="109"/>
      <c r="D31" s="110"/>
      <c r="E31" s="111"/>
      <c r="F31" s="98"/>
      <c r="G31" s="98"/>
      <c r="H31" s="98">
        <v>3425</v>
      </c>
      <c r="I31" s="99" t="s">
        <v>31</v>
      </c>
      <c r="J31" s="99"/>
      <c r="K31" s="99"/>
      <c r="L31" s="100"/>
      <c r="M31" s="101"/>
      <c r="N31" s="102"/>
      <c r="O31" s="101"/>
      <c r="P31" s="101"/>
      <c r="Q31" s="102"/>
      <c r="R31" s="100"/>
      <c r="S31" s="101"/>
      <c r="T31" s="102"/>
      <c r="U31" s="101"/>
      <c r="V31" s="101"/>
      <c r="W31" s="102"/>
      <c r="X31" s="100"/>
      <c r="Y31" s="101"/>
      <c r="Z31" s="102"/>
      <c r="AA31" s="100"/>
      <c r="AB31" s="101" t="s">
        <v>144</v>
      </c>
      <c r="AC31" s="102"/>
      <c r="AD31" s="103"/>
      <c r="AE31" s="104"/>
      <c r="AF31" s="105"/>
      <c r="AG31" s="105"/>
      <c r="AH31" s="105"/>
      <c r="AI31" s="106"/>
      <c r="AJ31" s="107"/>
      <c r="AK31" s="108"/>
    </row>
    <row r="32" spans="1:37" ht="12.75">
      <c r="A32" s="172"/>
      <c r="B32" s="88"/>
      <c r="C32" s="109"/>
      <c r="D32" s="110"/>
      <c r="E32" s="111"/>
      <c r="F32" s="98"/>
      <c r="G32" s="98"/>
      <c r="H32" s="98">
        <v>3407</v>
      </c>
      <c r="I32" s="99" t="s">
        <v>32</v>
      </c>
      <c r="J32" s="99"/>
      <c r="K32" s="99"/>
      <c r="L32" s="100"/>
      <c r="M32" s="101"/>
      <c r="N32" s="102"/>
      <c r="O32" s="101"/>
      <c r="P32" s="101"/>
      <c r="Q32" s="102"/>
      <c r="R32" s="100"/>
      <c r="S32" s="101"/>
      <c r="T32" s="102"/>
      <c r="U32" s="100"/>
      <c r="V32" s="101"/>
      <c r="W32" s="102"/>
      <c r="X32" s="101"/>
      <c r="Y32" s="101"/>
      <c r="Z32" s="102"/>
      <c r="AA32" s="100"/>
      <c r="AB32" s="101"/>
      <c r="AC32" s="102"/>
      <c r="AD32" s="103"/>
      <c r="AE32" s="104"/>
      <c r="AF32" s="105"/>
      <c r="AG32" s="105"/>
      <c r="AH32" s="105"/>
      <c r="AI32" s="106"/>
      <c r="AJ32" s="107"/>
      <c r="AK32" s="108"/>
    </row>
    <row r="33" spans="1:37" ht="12.75">
      <c r="A33" s="172" t="s">
        <v>136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12"/>
    </row>
  </sheetData>
  <mergeCells count="39">
    <mergeCell ref="A24:A27"/>
    <mergeCell ref="A28:AJ28"/>
    <mergeCell ref="A29:A32"/>
    <mergeCell ref="A33:AJ33"/>
    <mergeCell ref="A14:A17"/>
    <mergeCell ref="A18:AJ18"/>
    <mergeCell ref="A19:A22"/>
    <mergeCell ref="A23:AJ23"/>
    <mergeCell ref="A4:A7"/>
    <mergeCell ref="A8:AJ8"/>
    <mergeCell ref="A9:A12"/>
    <mergeCell ref="A13:AJ13"/>
    <mergeCell ref="AJ1:AJ3"/>
    <mergeCell ref="AK1:AK3"/>
    <mergeCell ref="L2:N2"/>
    <mergeCell ref="O2:Q2"/>
    <mergeCell ref="R2:T2"/>
    <mergeCell ref="U2:W2"/>
    <mergeCell ref="X2:Z2"/>
    <mergeCell ref="AA2:AC2"/>
    <mergeCell ref="AF1:AF3"/>
    <mergeCell ref="AG1:AG3"/>
    <mergeCell ref="AI1:AI3"/>
    <mergeCell ref="L1:T1"/>
    <mergeCell ref="U1:AC1"/>
    <mergeCell ref="AD1:AD3"/>
    <mergeCell ref="AE1:AE3"/>
    <mergeCell ref="E1:E3"/>
    <mergeCell ref="F1:H2"/>
    <mergeCell ref="I1:K2"/>
    <mergeCell ref="AH1:AH3"/>
    <mergeCell ref="A1:A3"/>
    <mergeCell ref="B1:B3"/>
    <mergeCell ref="C1:C3"/>
    <mergeCell ref="D1:D3"/>
    <mergeCell ref="AL9:AL13"/>
    <mergeCell ref="AL14:AL18"/>
    <mergeCell ref="AL19:AL23"/>
    <mergeCell ref="AL4:AL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 topLeftCell="G1">
      <selection activeCell="AL14" sqref="AL14"/>
    </sheetView>
  </sheetViews>
  <sheetFormatPr defaultColWidth="9.00390625" defaultRowHeight="12.75"/>
  <cols>
    <col min="1" max="1" width="3.625" style="0" bestFit="1" customWidth="1"/>
    <col min="2" max="2" width="15.125" style="0" customWidth="1"/>
    <col min="3" max="3" width="9.875" style="0" bestFit="1" customWidth="1"/>
    <col min="4" max="4" width="4.75390625" style="0" bestFit="1" customWidth="1"/>
    <col min="5" max="6" width="5.375" style="0" bestFit="1" customWidth="1"/>
    <col min="7" max="7" width="6.375" style="0" bestFit="1" customWidth="1"/>
    <col min="8" max="8" width="5.375" style="0" bestFit="1" customWidth="1"/>
    <col min="9" max="9" width="5.125" style="0" customWidth="1"/>
    <col min="10" max="10" width="8.625" style="0" bestFit="1" customWidth="1"/>
    <col min="11" max="11" width="9.00390625" style="0" bestFit="1" customWidth="1"/>
    <col min="12" max="12" width="3.125" style="0" bestFit="1" customWidth="1"/>
    <col min="13" max="13" width="8.625" style="0" bestFit="1" customWidth="1"/>
    <col min="14" max="14" width="5.625" style="0" bestFit="1" customWidth="1"/>
    <col min="15" max="15" width="3.125" style="0" bestFit="1" customWidth="1"/>
    <col min="16" max="16" width="5.00390625" style="0" bestFit="1" customWidth="1"/>
    <col min="17" max="17" width="5.625" style="0" bestFit="1" customWidth="1"/>
    <col min="18" max="18" width="4.00390625" style="0" bestFit="1" customWidth="1"/>
    <col min="19" max="19" width="5.00390625" style="0" bestFit="1" customWidth="1"/>
    <col min="20" max="20" width="5.625" style="0" bestFit="1" customWidth="1"/>
    <col min="21" max="21" width="3.125" style="0" bestFit="1" customWidth="1"/>
    <col min="22" max="22" width="5.00390625" style="0" bestFit="1" customWidth="1"/>
    <col min="23" max="23" width="5.625" style="0" bestFit="1" customWidth="1"/>
    <col min="24" max="24" width="3.125" style="0" bestFit="1" customWidth="1"/>
    <col min="25" max="25" width="5.00390625" style="0" bestFit="1" customWidth="1"/>
    <col min="26" max="26" width="5.625" style="0" bestFit="1" customWidth="1"/>
    <col min="27" max="27" width="3.125" style="0" bestFit="1" customWidth="1"/>
    <col min="28" max="28" width="5.00390625" style="0" bestFit="1" customWidth="1"/>
    <col min="29" max="29" width="5.625" style="0" bestFit="1" customWidth="1"/>
    <col min="30" max="30" width="6.125" style="0" customWidth="1"/>
    <col min="31" max="31" width="4.875" style="0" customWidth="1"/>
    <col min="32" max="32" width="3.375" style="0" customWidth="1"/>
    <col min="33" max="33" width="5.00390625" style="0" customWidth="1"/>
    <col min="34" max="34" width="5.625" style="0" customWidth="1"/>
    <col min="35" max="35" width="4.75390625" style="0" customWidth="1"/>
    <col min="36" max="36" width="8.25390625" style="0" customWidth="1"/>
    <col min="37" max="37" width="10.625" style="0" customWidth="1"/>
  </cols>
  <sheetData>
    <row r="1" spans="2:37" ht="12.75">
      <c r="B1" s="125" t="s">
        <v>1</v>
      </c>
      <c r="C1" s="127" t="s">
        <v>2</v>
      </c>
      <c r="D1" s="129" t="s">
        <v>3</v>
      </c>
      <c r="E1" s="129" t="s">
        <v>4</v>
      </c>
      <c r="F1" s="131" t="s">
        <v>5</v>
      </c>
      <c r="G1" s="132"/>
      <c r="H1" s="133"/>
      <c r="I1" s="137" t="s">
        <v>6</v>
      </c>
      <c r="J1" s="138"/>
      <c r="K1" s="139"/>
      <c r="L1" s="147" t="s">
        <v>7</v>
      </c>
      <c r="M1" s="148"/>
      <c r="N1" s="148"/>
      <c r="O1" s="148"/>
      <c r="P1" s="148"/>
      <c r="Q1" s="148"/>
      <c r="R1" s="148"/>
      <c r="S1" s="148"/>
      <c r="T1" s="149"/>
      <c r="U1" s="147" t="s">
        <v>8</v>
      </c>
      <c r="V1" s="148"/>
      <c r="W1" s="148"/>
      <c r="X1" s="148"/>
      <c r="Y1" s="148"/>
      <c r="Z1" s="148"/>
      <c r="AA1" s="148"/>
      <c r="AB1" s="148"/>
      <c r="AC1" s="149"/>
      <c r="AD1" s="150" t="s">
        <v>9</v>
      </c>
      <c r="AE1" s="152" t="s">
        <v>10</v>
      </c>
      <c r="AF1" s="143" t="s">
        <v>7</v>
      </c>
      <c r="AG1" s="143" t="s">
        <v>8</v>
      </c>
      <c r="AH1" s="143" t="s">
        <v>11</v>
      </c>
      <c r="AI1" s="145" t="s">
        <v>12</v>
      </c>
      <c r="AJ1" s="154" t="s">
        <v>13</v>
      </c>
      <c r="AK1" s="156" t="s">
        <v>14</v>
      </c>
    </row>
    <row r="2" spans="2:37" ht="13.5" thickBot="1">
      <c r="B2" s="126"/>
      <c r="C2" s="128"/>
      <c r="D2" s="130"/>
      <c r="E2" s="130"/>
      <c r="F2" s="134"/>
      <c r="G2" s="135"/>
      <c r="H2" s="136"/>
      <c r="I2" s="140"/>
      <c r="J2" s="141"/>
      <c r="K2" s="142"/>
      <c r="L2" s="158" t="s">
        <v>15</v>
      </c>
      <c r="M2" s="159"/>
      <c r="N2" s="160"/>
      <c r="O2" s="161" t="s">
        <v>16</v>
      </c>
      <c r="P2" s="159"/>
      <c r="Q2" s="160"/>
      <c r="R2" s="161" t="s">
        <v>17</v>
      </c>
      <c r="S2" s="159"/>
      <c r="T2" s="162"/>
      <c r="U2" s="158" t="s">
        <v>15</v>
      </c>
      <c r="V2" s="159"/>
      <c r="W2" s="160"/>
      <c r="X2" s="161" t="s">
        <v>16</v>
      </c>
      <c r="Y2" s="159"/>
      <c r="Z2" s="160"/>
      <c r="AA2" s="161" t="s">
        <v>17</v>
      </c>
      <c r="AB2" s="159"/>
      <c r="AC2" s="162"/>
      <c r="AD2" s="151"/>
      <c r="AE2" s="153"/>
      <c r="AF2" s="144"/>
      <c r="AG2" s="144"/>
      <c r="AH2" s="144"/>
      <c r="AI2" s="146"/>
      <c r="AJ2" s="155"/>
      <c r="AK2" s="157"/>
    </row>
    <row r="3" spans="2:37" ht="21.75" customHeight="1" thickBot="1">
      <c r="B3" s="126"/>
      <c r="C3" s="128"/>
      <c r="D3" s="130"/>
      <c r="E3" s="130"/>
      <c r="F3" s="1">
        <v>1</v>
      </c>
      <c r="G3" s="2">
        <v>2</v>
      </c>
      <c r="H3" s="3">
        <v>3</v>
      </c>
      <c r="I3" s="4">
        <v>1</v>
      </c>
      <c r="J3" s="5">
        <v>2</v>
      </c>
      <c r="K3" s="6">
        <v>3</v>
      </c>
      <c r="L3" s="7" t="s">
        <v>18</v>
      </c>
      <c r="M3" s="8" t="s">
        <v>19</v>
      </c>
      <c r="N3" s="7" t="s">
        <v>20</v>
      </c>
      <c r="O3" s="9" t="s">
        <v>18</v>
      </c>
      <c r="P3" s="8" t="s">
        <v>19</v>
      </c>
      <c r="Q3" s="7" t="s">
        <v>20</v>
      </c>
      <c r="R3" s="9" t="s">
        <v>18</v>
      </c>
      <c r="S3" s="10" t="s">
        <v>19</v>
      </c>
      <c r="T3" s="11" t="s">
        <v>20</v>
      </c>
      <c r="U3" s="12" t="s">
        <v>18</v>
      </c>
      <c r="V3" s="13" t="s">
        <v>19</v>
      </c>
      <c r="W3" s="12" t="s">
        <v>20</v>
      </c>
      <c r="X3" s="9" t="s">
        <v>18</v>
      </c>
      <c r="Y3" s="13" t="s">
        <v>19</v>
      </c>
      <c r="Z3" s="12" t="s">
        <v>20</v>
      </c>
      <c r="AA3" s="9" t="s">
        <v>18</v>
      </c>
      <c r="AB3" s="13" t="s">
        <v>19</v>
      </c>
      <c r="AC3" s="11" t="s">
        <v>20</v>
      </c>
      <c r="AD3" s="151"/>
      <c r="AE3" s="153"/>
      <c r="AF3" s="144"/>
      <c r="AG3" s="144"/>
      <c r="AH3" s="144"/>
      <c r="AI3" s="146"/>
      <c r="AJ3" s="155"/>
      <c r="AK3" s="157"/>
    </row>
    <row r="4" spans="1:38" ht="13.5" thickBot="1">
      <c r="A4" s="90" t="s">
        <v>113</v>
      </c>
      <c r="B4" s="116" t="s">
        <v>131</v>
      </c>
      <c r="C4" s="15" t="s">
        <v>59</v>
      </c>
      <c r="D4" s="16" t="s">
        <v>32</v>
      </c>
      <c r="E4" s="17">
        <v>68.3</v>
      </c>
      <c r="F4" s="18">
        <v>84</v>
      </c>
      <c r="G4" s="19">
        <v>88</v>
      </c>
      <c r="H4" s="20">
        <v>92</v>
      </c>
      <c r="I4" s="21">
        <v>54</v>
      </c>
      <c r="J4" s="22">
        <v>54</v>
      </c>
      <c r="K4" s="23">
        <v>53</v>
      </c>
      <c r="L4" s="24">
        <v>33</v>
      </c>
      <c r="M4" s="25">
        <v>14</v>
      </c>
      <c r="N4" s="26">
        <f>SUM(L4:M4)</f>
        <v>47</v>
      </c>
      <c r="O4" s="25">
        <v>37</v>
      </c>
      <c r="P4" s="25">
        <v>15</v>
      </c>
      <c r="Q4" s="26">
        <f>SUM(O4:P4)</f>
        <v>52</v>
      </c>
      <c r="R4" s="27">
        <v>39</v>
      </c>
      <c r="S4" s="25">
        <v>14</v>
      </c>
      <c r="T4" s="28">
        <f>SUM(R4:S4)</f>
        <v>53</v>
      </c>
      <c r="U4" s="24">
        <v>40</v>
      </c>
      <c r="V4" s="25">
        <v>15</v>
      </c>
      <c r="W4" s="26">
        <f>SUM(U4:V4)</f>
        <v>55</v>
      </c>
      <c r="X4" s="25">
        <v>45</v>
      </c>
      <c r="Y4" s="25">
        <v>12</v>
      </c>
      <c r="Z4" s="26">
        <f>SUM(X4:Y4)</f>
        <v>57</v>
      </c>
      <c r="AA4" s="27">
        <v>48</v>
      </c>
      <c r="AB4" s="25">
        <v>15</v>
      </c>
      <c r="AC4" s="29">
        <f>SUM(AA4:AB4)</f>
        <v>63</v>
      </c>
      <c r="AD4" s="30">
        <f>MAX(F4:H4)</f>
        <v>92</v>
      </c>
      <c r="AE4" s="31">
        <f>MAX(I4:K4)</f>
        <v>54</v>
      </c>
      <c r="AF4" s="32">
        <f>MAX(N4,Q4,T4)</f>
        <v>53</v>
      </c>
      <c r="AG4" s="33">
        <f>MAX(W4,Z4,AC4)</f>
        <v>63</v>
      </c>
      <c r="AH4" s="34">
        <f>SUM(AF4:AG4)</f>
        <v>116</v>
      </c>
      <c r="AI4" s="35">
        <f>SUM(AD4:AG4)</f>
        <v>262</v>
      </c>
      <c r="AJ4" s="36">
        <f>AH4*10^(0.794358141*(LOG10(E4/174.393)^2))</f>
        <v>157.07703212867344</v>
      </c>
      <c r="AK4" s="81">
        <f aca="true" t="shared" si="0" ref="AK4:AK9">AJ4+AE4+AD4</f>
        <v>303.0770321286734</v>
      </c>
      <c r="AL4" t="s">
        <v>113</v>
      </c>
    </row>
    <row r="5" spans="1:38" ht="13.5" thickBot="1">
      <c r="A5" s="90" t="s">
        <v>114</v>
      </c>
      <c r="B5" s="117" t="s">
        <v>60</v>
      </c>
      <c r="C5" s="38" t="s">
        <v>61</v>
      </c>
      <c r="D5" s="39" t="s">
        <v>32</v>
      </c>
      <c r="E5" s="40">
        <v>32</v>
      </c>
      <c r="F5" s="18">
        <v>59</v>
      </c>
      <c r="G5" s="19">
        <v>60</v>
      </c>
      <c r="H5" s="20">
        <v>57</v>
      </c>
      <c r="I5" s="21">
        <v>49</v>
      </c>
      <c r="J5" s="22">
        <v>48</v>
      </c>
      <c r="K5" s="23">
        <v>50</v>
      </c>
      <c r="L5" s="24">
        <v>10</v>
      </c>
      <c r="M5" s="25">
        <v>15</v>
      </c>
      <c r="N5" s="26">
        <f>SUM(L5:M5)</f>
        <v>25</v>
      </c>
      <c r="O5" s="25">
        <v>13</v>
      </c>
      <c r="P5" s="25">
        <v>15</v>
      </c>
      <c r="Q5" s="26">
        <f>SUM(O5:P5)</f>
        <v>28</v>
      </c>
      <c r="R5" s="27">
        <v>16</v>
      </c>
      <c r="S5" s="25">
        <v>15</v>
      </c>
      <c r="T5" s="28">
        <f>SUM(R5:S5)</f>
        <v>31</v>
      </c>
      <c r="U5" s="24">
        <v>15</v>
      </c>
      <c r="V5" s="25">
        <v>15</v>
      </c>
      <c r="W5" s="26">
        <f>SUM(U5:V5)</f>
        <v>30</v>
      </c>
      <c r="X5" s="25">
        <v>19</v>
      </c>
      <c r="Y5" s="25">
        <v>15</v>
      </c>
      <c r="Z5" s="26">
        <f>SUM(X5:Y5)</f>
        <v>34</v>
      </c>
      <c r="AA5" s="27">
        <v>22</v>
      </c>
      <c r="AB5" s="25">
        <v>15</v>
      </c>
      <c r="AC5" s="29">
        <f>SUM(AA5:AB5)</f>
        <v>37</v>
      </c>
      <c r="AD5" s="30">
        <f>MAX(F5:H5)</f>
        <v>60</v>
      </c>
      <c r="AE5" s="31">
        <f>MAX(I5:K5)</f>
        <v>50</v>
      </c>
      <c r="AF5" s="32">
        <f>MAX(N5,Q5,T5)</f>
        <v>31</v>
      </c>
      <c r="AG5" s="33">
        <f>MAX(W5,Z5,AC5)</f>
        <v>37</v>
      </c>
      <c r="AH5" s="34">
        <f>SUM(AF5:AG5)</f>
        <v>68</v>
      </c>
      <c r="AI5" s="35">
        <f>SUM(AD5:AG5)</f>
        <v>178</v>
      </c>
      <c r="AJ5" s="36">
        <f>AH5*10^(0.794358141*(LOG10(E5/174.393)^2))</f>
        <v>183.33817315297293</v>
      </c>
      <c r="AK5" s="81">
        <f t="shared" si="0"/>
        <v>293.3381731529729</v>
      </c>
      <c r="AL5" t="s">
        <v>114</v>
      </c>
    </row>
    <row r="6" spans="1:38" ht="13.5" thickBot="1">
      <c r="A6" s="90" t="s">
        <v>115</v>
      </c>
      <c r="B6" s="118" t="s">
        <v>107</v>
      </c>
      <c r="C6" s="85" t="s">
        <v>108</v>
      </c>
      <c r="D6" s="39" t="s">
        <v>71</v>
      </c>
      <c r="E6" s="86">
        <v>38.1</v>
      </c>
      <c r="F6" s="18">
        <v>51</v>
      </c>
      <c r="G6" s="19">
        <v>44</v>
      </c>
      <c r="H6" s="20">
        <v>55</v>
      </c>
      <c r="I6" s="21">
        <v>41</v>
      </c>
      <c r="J6" s="22">
        <v>40</v>
      </c>
      <c r="K6" s="23">
        <v>40</v>
      </c>
      <c r="L6" s="24">
        <v>10</v>
      </c>
      <c r="M6" s="25">
        <v>13</v>
      </c>
      <c r="N6" s="26">
        <f>SUM(L6:M6)</f>
        <v>23</v>
      </c>
      <c r="O6" s="25">
        <v>11</v>
      </c>
      <c r="P6" s="25">
        <v>12</v>
      </c>
      <c r="Q6" s="26">
        <f>SUM(O6:P6)</f>
        <v>23</v>
      </c>
      <c r="R6" s="27">
        <v>12</v>
      </c>
      <c r="S6" s="25">
        <v>14</v>
      </c>
      <c r="T6" s="28">
        <f>SUM(R6:S6)</f>
        <v>26</v>
      </c>
      <c r="U6" s="24">
        <v>15</v>
      </c>
      <c r="V6" s="25">
        <v>12</v>
      </c>
      <c r="W6" s="26">
        <f>SUM(U6:V6)</f>
        <v>27</v>
      </c>
      <c r="X6" s="25">
        <v>17</v>
      </c>
      <c r="Y6" s="25">
        <v>13</v>
      </c>
      <c r="Z6" s="26">
        <f>SUM(X6:Y6)</f>
        <v>30</v>
      </c>
      <c r="AA6" s="27">
        <v>19</v>
      </c>
      <c r="AB6" s="25">
        <v>13</v>
      </c>
      <c r="AC6" s="29">
        <f>SUM(AA6:AB6)</f>
        <v>32</v>
      </c>
      <c r="AD6" s="30">
        <f>MAX(F6:H6)</f>
        <v>55</v>
      </c>
      <c r="AE6" s="31">
        <f>MAX(I6:K6)</f>
        <v>41</v>
      </c>
      <c r="AF6" s="32">
        <f>MAX(N6,Q6,T6)</f>
        <v>26</v>
      </c>
      <c r="AG6" s="33">
        <f>MAX(W6,Z6,AC6)</f>
        <v>32</v>
      </c>
      <c r="AH6" s="34">
        <f>SUM(AF6:AG6)</f>
        <v>58</v>
      </c>
      <c r="AI6" s="35">
        <f>SUM(AD6:AG6)</f>
        <v>154</v>
      </c>
      <c r="AJ6" s="36">
        <f>AH6*10^(0.794358141*(LOG10(E12/174.393)^2))</f>
        <v>161.72920974375222</v>
      </c>
      <c r="AK6" s="81">
        <f t="shared" si="0"/>
        <v>257.7292097437522</v>
      </c>
      <c r="AL6" t="s">
        <v>115</v>
      </c>
    </row>
    <row r="7" spans="1:38" ht="13.5" thickBot="1">
      <c r="A7" s="90" t="s">
        <v>116</v>
      </c>
      <c r="B7" s="119" t="s">
        <v>64</v>
      </c>
      <c r="C7" s="60" t="s">
        <v>65</v>
      </c>
      <c r="D7" s="61" t="s">
        <v>66</v>
      </c>
      <c r="E7" s="62">
        <v>37.6</v>
      </c>
      <c r="F7" s="18">
        <v>61</v>
      </c>
      <c r="G7" s="19">
        <v>54</v>
      </c>
      <c r="H7" s="20">
        <v>44</v>
      </c>
      <c r="I7" s="21">
        <v>38</v>
      </c>
      <c r="J7" s="22">
        <v>38</v>
      </c>
      <c r="K7" s="23">
        <v>38</v>
      </c>
      <c r="L7" s="24">
        <v>14</v>
      </c>
      <c r="M7" s="25">
        <v>13</v>
      </c>
      <c r="N7" s="26">
        <f>SUM(L7:M7)</f>
        <v>27</v>
      </c>
      <c r="O7" s="25">
        <v>16</v>
      </c>
      <c r="P7" s="25">
        <v>13</v>
      </c>
      <c r="Q7" s="26">
        <f>SUM(O7:P7)</f>
        <v>29</v>
      </c>
      <c r="R7" s="27" t="s">
        <v>128</v>
      </c>
      <c r="S7" s="25">
        <v>0</v>
      </c>
      <c r="T7" s="28">
        <f>SUM(R7:S7)</f>
        <v>0</v>
      </c>
      <c r="U7" s="24">
        <v>19</v>
      </c>
      <c r="V7" s="25">
        <v>14</v>
      </c>
      <c r="W7" s="26">
        <f>SUM(U7:V7)</f>
        <v>33</v>
      </c>
      <c r="X7" s="25">
        <v>21</v>
      </c>
      <c r="Y7" s="25">
        <v>15</v>
      </c>
      <c r="Z7" s="26">
        <f>SUM(X7:Y7)</f>
        <v>36</v>
      </c>
      <c r="AA7" s="27" t="s">
        <v>133</v>
      </c>
      <c r="AB7" s="25">
        <v>0</v>
      </c>
      <c r="AC7" s="29">
        <f>SUM(AA7:AB7)</f>
        <v>0</v>
      </c>
      <c r="AD7" s="30">
        <f>MAX(F7:H7)</f>
        <v>61</v>
      </c>
      <c r="AE7" s="31">
        <f>MAX(I7:K7)</f>
        <v>38</v>
      </c>
      <c r="AF7" s="32">
        <f>MAX(N7,Q7,T7)</f>
        <v>29</v>
      </c>
      <c r="AG7" s="33">
        <f>MAX(W7,Z7,AC7)</f>
        <v>36</v>
      </c>
      <c r="AH7" s="34">
        <f>SUM(AF7:AG7)</f>
        <v>65</v>
      </c>
      <c r="AI7" s="35">
        <f>SUM(AD7:AG7)</f>
        <v>164</v>
      </c>
      <c r="AJ7" s="36">
        <f>AH7*10^(0.794358141*(LOG10(E7/174.393)^2))</f>
        <v>146.4255254997725</v>
      </c>
      <c r="AK7" s="81">
        <f t="shared" si="0"/>
        <v>245.4255254997725</v>
      </c>
      <c r="AL7" t="s">
        <v>116</v>
      </c>
    </row>
    <row r="8" spans="1:38" ht="13.5" thickBot="1">
      <c r="A8" s="90" t="s">
        <v>119</v>
      </c>
      <c r="B8" s="117" t="s">
        <v>72</v>
      </c>
      <c r="C8" s="38" t="s">
        <v>73</v>
      </c>
      <c r="D8" s="39" t="s">
        <v>23</v>
      </c>
      <c r="E8" s="40">
        <v>27.4</v>
      </c>
      <c r="F8" s="18">
        <v>54</v>
      </c>
      <c r="G8" s="19">
        <v>54</v>
      </c>
      <c r="H8" s="20">
        <v>41</v>
      </c>
      <c r="I8" s="21">
        <v>36</v>
      </c>
      <c r="J8" s="22">
        <v>37</v>
      </c>
      <c r="K8" s="23">
        <v>39</v>
      </c>
      <c r="L8" s="24">
        <v>6</v>
      </c>
      <c r="M8" s="25">
        <v>7</v>
      </c>
      <c r="N8" s="26">
        <f>SUM(L8:M8)</f>
        <v>13</v>
      </c>
      <c r="O8" s="25">
        <v>6</v>
      </c>
      <c r="P8" s="25">
        <v>9</v>
      </c>
      <c r="Q8" s="26">
        <f>SUM(O8:P8)</f>
        <v>15</v>
      </c>
      <c r="R8" s="27">
        <v>6</v>
      </c>
      <c r="S8" s="25">
        <v>8</v>
      </c>
      <c r="T8" s="28">
        <f>SUM(R8:S8)</f>
        <v>14</v>
      </c>
      <c r="U8" s="24">
        <v>6</v>
      </c>
      <c r="V8" s="25">
        <v>8</v>
      </c>
      <c r="W8" s="26">
        <f>SUM(U8:V8)</f>
        <v>14</v>
      </c>
      <c r="X8" s="25">
        <v>6</v>
      </c>
      <c r="Y8" s="25">
        <v>12</v>
      </c>
      <c r="Z8" s="26">
        <f>SUM(X8:Y8)</f>
        <v>18</v>
      </c>
      <c r="AA8" s="27">
        <v>10</v>
      </c>
      <c r="AB8" s="25">
        <v>9</v>
      </c>
      <c r="AC8" s="29">
        <f>SUM(AA8:AB8)</f>
        <v>19</v>
      </c>
      <c r="AD8" s="30">
        <f>MAX(F8:H8)</f>
        <v>54</v>
      </c>
      <c r="AE8" s="31">
        <f>MAX(I8:K8)</f>
        <v>39</v>
      </c>
      <c r="AF8" s="32">
        <f>MAX(N8,Q8,T8)</f>
        <v>15</v>
      </c>
      <c r="AG8" s="33">
        <f>MAX(W8,Z8,AC8)</f>
        <v>19</v>
      </c>
      <c r="AH8" s="34">
        <f>SUM(AF8:AG8)</f>
        <v>34</v>
      </c>
      <c r="AI8" s="35">
        <f>SUM(AD8:AG8)</f>
        <v>127</v>
      </c>
      <c r="AJ8" s="36">
        <f>AH8*10^(0.794358141*(LOG10(E11/174.393)^2))</f>
        <v>109.81366682841782</v>
      </c>
      <c r="AK8" s="81">
        <f t="shared" si="0"/>
        <v>202.8136668284178</v>
      </c>
      <c r="AL8" t="s">
        <v>119</v>
      </c>
    </row>
    <row r="9" spans="1:37" ht="13.5" thickBot="1">
      <c r="A9" s="90"/>
      <c r="AK9" s="81">
        <f t="shared" si="0"/>
        <v>0</v>
      </c>
    </row>
    <row r="10" spans="1:38" ht="13.5" thickBot="1">
      <c r="A10" s="90" t="s">
        <v>116</v>
      </c>
      <c r="B10" s="117" t="s">
        <v>62</v>
      </c>
      <c r="C10" s="38" t="s">
        <v>63</v>
      </c>
      <c r="D10" s="39" t="s">
        <v>32</v>
      </c>
      <c r="E10" s="40">
        <v>25.2</v>
      </c>
      <c r="F10" s="18">
        <v>49</v>
      </c>
      <c r="G10" s="19">
        <v>49</v>
      </c>
      <c r="H10" s="20">
        <v>52</v>
      </c>
      <c r="I10" s="21">
        <v>41</v>
      </c>
      <c r="J10" s="22">
        <v>43</v>
      </c>
      <c r="K10" s="23">
        <v>46</v>
      </c>
      <c r="L10" s="24">
        <v>6</v>
      </c>
      <c r="M10" s="25">
        <v>15</v>
      </c>
      <c r="N10" s="26">
        <f>SUM(L10:M10)</f>
        <v>21</v>
      </c>
      <c r="O10" s="25">
        <v>6</v>
      </c>
      <c r="P10" s="25">
        <v>15</v>
      </c>
      <c r="Q10" s="26">
        <f>SUM(O10:P10)</f>
        <v>21</v>
      </c>
      <c r="R10" s="27">
        <v>6</v>
      </c>
      <c r="S10" s="25">
        <v>15</v>
      </c>
      <c r="T10" s="28">
        <f>SUM(R10:S10)</f>
        <v>21</v>
      </c>
      <c r="U10" s="24">
        <v>6</v>
      </c>
      <c r="V10" s="25">
        <v>13</v>
      </c>
      <c r="W10" s="26">
        <f>SUM(U10:V10)</f>
        <v>19</v>
      </c>
      <c r="X10" s="25">
        <v>10</v>
      </c>
      <c r="Y10" s="25">
        <v>15</v>
      </c>
      <c r="Z10" s="26">
        <f>SUM(X10:Y10)</f>
        <v>25</v>
      </c>
      <c r="AA10" s="27">
        <v>11</v>
      </c>
      <c r="AB10" s="25">
        <v>15</v>
      </c>
      <c r="AC10" s="29">
        <f>SUM(AA10:AB10)</f>
        <v>26</v>
      </c>
      <c r="AD10" s="30">
        <f>MAX(F10:H10)</f>
        <v>52</v>
      </c>
      <c r="AE10" s="31">
        <f>MAX(I10:K10)</f>
        <v>46</v>
      </c>
      <c r="AF10" s="32">
        <f>MAX(N10,Q10,T10)</f>
        <v>21</v>
      </c>
      <c r="AG10" s="33">
        <f>MAX(W10,Z10,AC10)</f>
        <v>26</v>
      </c>
      <c r="AH10" s="34">
        <f>SUM(AF10:AG10)</f>
        <v>47</v>
      </c>
      <c r="AI10" s="35">
        <f>SUM(AD10:AG10)</f>
        <v>145</v>
      </c>
      <c r="AJ10" s="36">
        <f>AH10*10^(0.794358141*(LOG10(E10/174.393)^2))</f>
        <v>170.9103926588335</v>
      </c>
      <c r="AK10" s="81">
        <f>AJ10+AE10+AD10</f>
        <v>268.91039265883353</v>
      </c>
      <c r="AL10" t="s">
        <v>119</v>
      </c>
    </row>
    <row r="11" spans="1:38" ht="13.5" thickBot="1">
      <c r="A11" s="90" t="s">
        <v>114</v>
      </c>
      <c r="B11" s="116" t="s">
        <v>67</v>
      </c>
      <c r="C11" s="15" t="s">
        <v>68</v>
      </c>
      <c r="D11" s="39" t="s">
        <v>66</v>
      </c>
      <c r="E11" s="17">
        <v>27.6</v>
      </c>
      <c r="F11" s="18">
        <v>65</v>
      </c>
      <c r="G11" s="19">
        <v>60</v>
      </c>
      <c r="H11" s="20">
        <v>47</v>
      </c>
      <c r="I11" s="21">
        <v>52</v>
      </c>
      <c r="J11" s="22">
        <v>48</v>
      </c>
      <c r="K11" s="23">
        <v>52</v>
      </c>
      <c r="L11" s="24">
        <v>15</v>
      </c>
      <c r="M11" s="25">
        <v>15</v>
      </c>
      <c r="N11" s="26">
        <f>SUM(L11:M11)</f>
        <v>30</v>
      </c>
      <c r="O11" s="25">
        <v>17</v>
      </c>
      <c r="P11" s="25">
        <v>15</v>
      </c>
      <c r="Q11" s="26">
        <f>SUM(O11:P11)</f>
        <v>32</v>
      </c>
      <c r="R11" s="27" t="s">
        <v>129</v>
      </c>
      <c r="S11" s="25">
        <v>0</v>
      </c>
      <c r="T11" s="28">
        <f>SUM(R11:S11)</f>
        <v>0</v>
      </c>
      <c r="U11" s="24">
        <v>20</v>
      </c>
      <c r="V11" s="25">
        <v>10</v>
      </c>
      <c r="W11" s="26">
        <f>SUM(U11:V11)</f>
        <v>30</v>
      </c>
      <c r="X11" s="25">
        <v>23</v>
      </c>
      <c r="Y11" s="25">
        <v>15</v>
      </c>
      <c r="Z11" s="26">
        <f>SUM(X11:Y11)</f>
        <v>38</v>
      </c>
      <c r="AA11" s="27">
        <v>25</v>
      </c>
      <c r="AB11" s="25">
        <v>15</v>
      </c>
      <c r="AC11" s="29">
        <f>SUM(AA11:AB11)</f>
        <v>40</v>
      </c>
      <c r="AD11" s="30">
        <f>MAX(F11:H11)</f>
        <v>65</v>
      </c>
      <c r="AE11" s="31">
        <f>MAX(I11:K11)</f>
        <v>52</v>
      </c>
      <c r="AF11" s="32">
        <f>MAX(N11,Q11,T11)</f>
        <v>32</v>
      </c>
      <c r="AG11" s="33">
        <f>MAX(W11,Z11,AC11)</f>
        <v>40</v>
      </c>
      <c r="AH11" s="34">
        <f>SUM(AF11:AG11)</f>
        <v>72</v>
      </c>
      <c r="AI11" s="35">
        <f>SUM(AD11:AG11)</f>
        <v>189</v>
      </c>
      <c r="AJ11" s="36">
        <v>216</v>
      </c>
      <c r="AK11" s="81">
        <f>AJ11+AE11+AD11</f>
        <v>333</v>
      </c>
      <c r="AL11" t="s">
        <v>113</v>
      </c>
    </row>
    <row r="12" spans="1:38" ht="13.5" thickBot="1">
      <c r="A12" s="90" t="s">
        <v>113</v>
      </c>
      <c r="B12" s="117" t="s">
        <v>69</v>
      </c>
      <c r="C12" s="38" t="s">
        <v>70</v>
      </c>
      <c r="D12" s="39" t="s">
        <v>71</v>
      </c>
      <c r="E12" s="40">
        <v>31.1</v>
      </c>
      <c r="F12" s="18">
        <v>57</v>
      </c>
      <c r="G12" s="19">
        <v>72</v>
      </c>
      <c r="H12" s="20">
        <v>64</v>
      </c>
      <c r="I12" s="21">
        <v>45</v>
      </c>
      <c r="J12" s="22">
        <v>46</v>
      </c>
      <c r="K12" s="23">
        <v>46</v>
      </c>
      <c r="L12" s="24">
        <v>13</v>
      </c>
      <c r="M12" s="25">
        <v>14</v>
      </c>
      <c r="N12" s="26">
        <f>SUM(L12:M12)</f>
        <v>27</v>
      </c>
      <c r="O12" s="25">
        <v>14</v>
      </c>
      <c r="P12" s="25">
        <v>15</v>
      </c>
      <c r="Q12" s="26">
        <f>SUM(O12:P12)</f>
        <v>29</v>
      </c>
      <c r="R12" s="27">
        <v>15</v>
      </c>
      <c r="S12" s="25">
        <v>15</v>
      </c>
      <c r="T12" s="28">
        <f>SUM(R12:S12)</f>
        <v>30</v>
      </c>
      <c r="U12" s="24">
        <v>17</v>
      </c>
      <c r="V12" s="25">
        <v>15</v>
      </c>
      <c r="W12" s="26">
        <f>SUM(U12:V12)</f>
        <v>32</v>
      </c>
      <c r="X12" s="25">
        <v>20</v>
      </c>
      <c r="Y12" s="25">
        <v>15</v>
      </c>
      <c r="Z12" s="26">
        <f>SUM(X12:Y12)</f>
        <v>35</v>
      </c>
      <c r="AA12" s="27">
        <v>22</v>
      </c>
      <c r="AB12" s="25">
        <v>14</v>
      </c>
      <c r="AC12" s="29">
        <f>SUM(AA12:AB12)</f>
        <v>36</v>
      </c>
      <c r="AD12" s="30">
        <f>MAX(F12:H12)</f>
        <v>72</v>
      </c>
      <c r="AE12" s="31">
        <f>MAX(I12:K12)</f>
        <v>46</v>
      </c>
      <c r="AF12" s="32">
        <f>MAX(N12,Q12,T12)</f>
        <v>30</v>
      </c>
      <c r="AG12" s="33">
        <f>MAX(W12,Z12,AC12)</f>
        <v>36</v>
      </c>
      <c r="AH12" s="34">
        <f>SUM(AF12:AG12)</f>
        <v>66</v>
      </c>
      <c r="AI12" s="35">
        <f>SUM(AD12:AG12)</f>
        <v>184</v>
      </c>
      <c r="AJ12" s="36">
        <v>184</v>
      </c>
      <c r="AK12" s="81">
        <f>AJ12+AE12+AD12</f>
        <v>302</v>
      </c>
      <c r="AL12" t="s">
        <v>115</v>
      </c>
    </row>
    <row r="13" spans="1:38" ht="13.5" thickBot="1">
      <c r="A13" s="90" t="s">
        <v>115</v>
      </c>
      <c r="B13" s="117" t="s">
        <v>76</v>
      </c>
      <c r="C13" s="38" t="s">
        <v>77</v>
      </c>
      <c r="D13" s="39" t="s">
        <v>23</v>
      </c>
      <c r="E13" s="40">
        <v>41.2</v>
      </c>
      <c r="F13" s="18">
        <v>92</v>
      </c>
      <c r="G13" s="19">
        <v>88</v>
      </c>
      <c r="H13" s="20">
        <v>85</v>
      </c>
      <c r="I13" s="21">
        <v>51</v>
      </c>
      <c r="J13" s="22">
        <v>51</v>
      </c>
      <c r="K13" s="23">
        <v>51</v>
      </c>
      <c r="L13" s="24">
        <v>19</v>
      </c>
      <c r="M13" s="25">
        <v>15</v>
      </c>
      <c r="N13" s="26">
        <f>SUM(L13:M13)</f>
        <v>34</v>
      </c>
      <c r="O13" s="25">
        <v>22</v>
      </c>
      <c r="P13" s="25">
        <v>14</v>
      </c>
      <c r="Q13" s="26">
        <f>SUM(O13:P13)</f>
        <v>36</v>
      </c>
      <c r="R13" s="27" t="s">
        <v>130</v>
      </c>
      <c r="S13" s="25">
        <v>0</v>
      </c>
      <c r="T13" s="28">
        <f>SUM(R13:S13)</f>
        <v>0</v>
      </c>
      <c r="U13" s="24">
        <v>25</v>
      </c>
      <c r="V13" s="25">
        <v>15</v>
      </c>
      <c r="W13" s="26">
        <f>SUM(U13:V13)</f>
        <v>40</v>
      </c>
      <c r="X13" s="25">
        <v>28</v>
      </c>
      <c r="Y13" s="25">
        <v>14</v>
      </c>
      <c r="Z13" s="26">
        <f>SUM(X13:Y13)</f>
        <v>42</v>
      </c>
      <c r="AA13" s="27">
        <v>31</v>
      </c>
      <c r="AB13" s="25">
        <v>15</v>
      </c>
      <c r="AC13" s="29">
        <f>SUM(AA13:AB13)</f>
        <v>46</v>
      </c>
      <c r="AD13" s="30">
        <f>MAX(F13:H13)</f>
        <v>92</v>
      </c>
      <c r="AE13" s="31">
        <f>MAX(I13:K13)</f>
        <v>51</v>
      </c>
      <c r="AF13" s="32">
        <f>MAX(N13,Q13,T13)</f>
        <v>36</v>
      </c>
      <c r="AG13" s="33">
        <f>MAX(W13,Z13,AC13)</f>
        <v>46</v>
      </c>
      <c r="AH13" s="34">
        <f>SUM(AF13:AG13)</f>
        <v>82</v>
      </c>
      <c r="AI13" s="35">
        <f>SUM(AD13:AG13)</f>
        <v>225</v>
      </c>
      <c r="AJ13" s="36">
        <f>AH13*10^(0.794358141*(LOG10(E13/174.393)^2))</f>
        <v>168.16377227297517</v>
      </c>
      <c r="AK13" s="81">
        <f>AJ13+AE13+AD13</f>
        <v>311.16377227297517</v>
      </c>
      <c r="AL13" t="s">
        <v>114</v>
      </c>
    </row>
    <row r="14" spans="1:38" ht="13.5" thickBot="1">
      <c r="A14" s="90" t="s">
        <v>119</v>
      </c>
      <c r="B14" s="116" t="s">
        <v>74</v>
      </c>
      <c r="C14" s="15" t="s">
        <v>75</v>
      </c>
      <c r="D14" s="39" t="s">
        <v>23</v>
      </c>
      <c r="E14" s="17">
        <v>25.7</v>
      </c>
      <c r="F14" s="18">
        <v>56</v>
      </c>
      <c r="G14" s="19">
        <v>56</v>
      </c>
      <c r="H14" s="20">
        <v>70</v>
      </c>
      <c r="I14" s="21">
        <v>49</v>
      </c>
      <c r="J14" s="22">
        <v>50</v>
      </c>
      <c r="K14" s="23">
        <v>50</v>
      </c>
      <c r="L14" s="24">
        <v>6</v>
      </c>
      <c r="M14" s="25">
        <v>12</v>
      </c>
      <c r="N14" s="26">
        <f>SUM(L14:M14)</f>
        <v>18</v>
      </c>
      <c r="O14" s="25">
        <v>6</v>
      </c>
      <c r="P14" s="25">
        <v>13</v>
      </c>
      <c r="Q14" s="26">
        <f>SUM(O14:P14)</f>
        <v>19</v>
      </c>
      <c r="R14" s="27">
        <v>10</v>
      </c>
      <c r="S14" s="25">
        <v>8</v>
      </c>
      <c r="T14" s="28">
        <f>SUM(R14:S14)</f>
        <v>18</v>
      </c>
      <c r="U14" s="24">
        <v>10</v>
      </c>
      <c r="V14" s="25">
        <v>13</v>
      </c>
      <c r="W14" s="26">
        <f>SUM(U14:V14)</f>
        <v>23</v>
      </c>
      <c r="X14" s="25">
        <v>11</v>
      </c>
      <c r="Y14" s="25">
        <v>14</v>
      </c>
      <c r="Z14" s="26">
        <f>SUM(X14:Y14)</f>
        <v>25</v>
      </c>
      <c r="AA14" s="27">
        <v>12</v>
      </c>
      <c r="AB14" s="25">
        <v>13</v>
      </c>
      <c r="AC14" s="29">
        <f>SUM(AA14:AB14)</f>
        <v>25</v>
      </c>
      <c r="AD14" s="30">
        <f>MAX(F14:H14)</f>
        <v>70</v>
      </c>
      <c r="AE14" s="31">
        <f>MAX(I14:K14)</f>
        <v>50</v>
      </c>
      <c r="AF14" s="32">
        <f>MAX(N14,Q14,T14)</f>
        <v>19</v>
      </c>
      <c r="AG14" s="33">
        <f>MAX(W14,Z14,AC14)</f>
        <v>25</v>
      </c>
      <c r="AH14" s="34">
        <f>SUM(AF14:AG14)</f>
        <v>44</v>
      </c>
      <c r="AI14" s="35">
        <f>SUM(AD14:AG14)</f>
        <v>164</v>
      </c>
      <c r="AJ14" s="36">
        <f>AH14*10^(0.794358141*(LOG10(E14/174.393)^2))</f>
        <v>155.8807423305071</v>
      </c>
      <c r="AK14" s="81">
        <f>AJ14+AE14+AD14</f>
        <v>275.88074233050713</v>
      </c>
      <c r="AL14" t="s">
        <v>116</v>
      </c>
    </row>
    <row r="15" spans="1:37" ht="13.5" thickBot="1">
      <c r="A15" s="90"/>
      <c r="F15" s="18"/>
      <c r="G15" s="19"/>
      <c r="H15" s="20"/>
      <c r="I15" s="21"/>
      <c r="J15" s="22"/>
      <c r="K15" s="23"/>
      <c r="L15" s="24"/>
      <c r="M15" s="25"/>
      <c r="N15" s="26"/>
      <c r="O15" s="25"/>
      <c r="P15" s="25"/>
      <c r="Q15" s="26"/>
      <c r="R15" s="27"/>
      <c r="S15" s="25"/>
      <c r="T15" s="28"/>
      <c r="U15" s="24"/>
      <c r="V15" s="25"/>
      <c r="W15" s="26"/>
      <c r="X15" s="25"/>
      <c r="Y15" s="25"/>
      <c r="Z15" s="26"/>
      <c r="AA15" s="27"/>
      <c r="AB15" s="25"/>
      <c r="AC15" s="29"/>
      <c r="AD15" s="30"/>
      <c r="AE15" s="31"/>
      <c r="AF15" s="32"/>
      <c r="AG15" s="33"/>
      <c r="AH15" s="34"/>
      <c r="AI15" s="35"/>
      <c r="AJ15" s="36"/>
      <c r="AK15" s="81">
        <f aca="true" t="shared" si="1" ref="AK15:AK26">AJ15+AE15+AD15</f>
        <v>0</v>
      </c>
    </row>
    <row r="16" spans="1:37" ht="13.5" thickBot="1">
      <c r="A16" s="90"/>
      <c r="B16" s="117" t="s">
        <v>92</v>
      </c>
      <c r="C16" s="38" t="s">
        <v>93</v>
      </c>
      <c r="D16" s="39" t="s">
        <v>23</v>
      </c>
      <c r="E16" s="40">
        <v>44.7</v>
      </c>
      <c r="F16" s="18">
        <v>69</v>
      </c>
      <c r="G16" s="19">
        <v>115</v>
      </c>
      <c r="H16" s="20">
        <v>87</v>
      </c>
      <c r="I16" s="21">
        <v>59</v>
      </c>
      <c r="J16" s="22">
        <v>60</v>
      </c>
      <c r="K16" s="23">
        <v>61</v>
      </c>
      <c r="L16" s="24">
        <v>13</v>
      </c>
      <c r="M16" s="25">
        <v>9</v>
      </c>
      <c r="N16" s="26">
        <f aca="true" t="shared" si="2" ref="N16:N26">SUM(L16:M16)</f>
        <v>22</v>
      </c>
      <c r="O16" s="25">
        <v>17</v>
      </c>
      <c r="P16" s="25">
        <v>9</v>
      </c>
      <c r="Q16" s="26">
        <f aca="true" t="shared" si="3" ref="Q16:Q26">SUM(O16:P16)</f>
        <v>26</v>
      </c>
      <c r="R16" s="27">
        <v>20</v>
      </c>
      <c r="S16" s="25">
        <v>10</v>
      </c>
      <c r="T16" s="28">
        <f aca="true" t="shared" si="4" ref="T16:T26">SUM(R16:S16)</f>
        <v>30</v>
      </c>
      <c r="U16" s="24">
        <v>25</v>
      </c>
      <c r="V16" s="25">
        <v>15</v>
      </c>
      <c r="W16" s="26">
        <f aca="true" t="shared" si="5" ref="W16:W26">SUM(U16:V16)</f>
        <v>40</v>
      </c>
      <c r="X16" s="25">
        <v>30</v>
      </c>
      <c r="Y16" s="25">
        <v>15</v>
      </c>
      <c r="Z16" s="26">
        <f aca="true" t="shared" si="6" ref="Z16:Z26">SUM(X16:Y16)</f>
        <v>45</v>
      </c>
      <c r="AA16" s="27">
        <v>35</v>
      </c>
      <c r="AB16" s="25">
        <v>10</v>
      </c>
      <c r="AC16" s="29">
        <f aca="true" t="shared" si="7" ref="AC16:AC26">SUM(AA16:AB16)</f>
        <v>45</v>
      </c>
      <c r="AD16" s="30">
        <f aca="true" t="shared" si="8" ref="AD16:AD26">MAX(F16:H16)</f>
        <v>115</v>
      </c>
      <c r="AE16" s="31">
        <f aca="true" t="shared" si="9" ref="AE16:AE26">MAX(I16:K16)</f>
        <v>61</v>
      </c>
      <c r="AF16" s="32">
        <f aca="true" t="shared" si="10" ref="AF16:AF26">MAX(N16,Q16,T16)</f>
        <v>30</v>
      </c>
      <c r="AG16" s="33">
        <f aca="true" t="shared" si="11" ref="AG16:AG26">MAX(W16,Z16,AC16)</f>
        <v>45</v>
      </c>
      <c r="AH16" s="34">
        <f aca="true" t="shared" si="12" ref="AH16:AH26">SUM(AF16:AG16)</f>
        <v>75</v>
      </c>
      <c r="AI16" s="35">
        <f aca="true" t="shared" si="13" ref="AI16:AI26">SUM(AD16:AG16)</f>
        <v>251</v>
      </c>
      <c r="AJ16" s="36">
        <f aca="true" t="shared" si="14" ref="AJ16:AJ26">AH16*10^(0.794358141*(LOG10(E16/174.393)^2))</f>
        <v>142.14235467413718</v>
      </c>
      <c r="AK16" s="81">
        <f t="shared" si="1"/>
        <v>318.1423546741372</v>
      </c>
    </row>
    <row r="17" spans="1:37" ht="13.5" thickBot="1">
      <c r="A17" s="90" t="s">
        <v>113</v>
      </c>
      <c r="B17" s="119" t="s">
        <v>85</v>
      </c>
      <c r="C17" s="60" t="s">
        <v>86</v>
      </c>
      <c r="D17" s="39" t="s">
        <v>23</v>
      </c>
      <c r="E17" s="62">
        <v>26.2</v>
      </c>
      <c r="F17" s="18">
        <v>60</v>
      </c>
      <c r="G17" s="19">
        <v>60</v>
      </c>
      <c r="H17" s="20">
        <v>59</v>
      </c>
      <c r="I17" s="21">
        <v>51</v>
      </c>
      <c r="J17" s="22">
        <v>51</v>
      </c>
      <c r="K17" s="23">
        <v>52</v>
      </c>
      <c r="L17" s="24">
        <v>6</v>
      </c>
      <c r="M17" s="25">
        <v>15</v>
      </c>
      <c r="N17" s="26">
        <f t="shared" si="2"/>
        <v>21</v>
      </c>
      <c r="O17" s="25">
        <v>10</v>
      </c>
      <c r="P17" s="25">
        <v>8</v>
      </c>
      <c r="Q17" s="26">
        <f t="shared" si="3"/>
        <v>18</v>
      </c>
      <c r="R17" s="27">
        <v>11</v>
      </c>
      <c r="S17" s="25">
        <v>12</v>
      </c>
      <c r="T17" s="28">
        <f t="shared" si="4"/>
        <v>23</v>
      </c>
      <c r="U17" s="24">
        <v>10</v>
      </c>
      <c r="V17" s="25">
        <v>15</v>
      </c>
      <c r="W17" s="26">
        <f t="shared" si="5"/>
        <v>25</v>
      </c>
      <c r="X17" s="25">
        <v>12</v>
      </c>
      <c r="Y17" s="25">
        <v>14</v>
      </c>
      <c r="Z17" s="26">
        <f t="shared" si="6"/>
        <v>26</v>
      </c>
      <c r="AA17" s="27">
        <v>14</v>
      </c>
      <c r="AB17" s="25">
        <v>14</v>
      </c>
      <c r="AC17" s="29">
        <f t="shared" si="7"/>
        <v>28</v>
      </c>
      <c r="AD17" s="30">
        <f t="shared" si="8"/>
        <v>60</v>
      </c>
      <c r="AE17" s="31">
        <f t="shared" si="9"/>
        <v>52</v>
      </c>
      <c r="AF17" s="32">
        <f t="shared" si="10"/>
        <v>23</v>
      </c>
      <c r="AG17" s="33">
        <f t="shared" si="11"/>
        <v>28</v>
      </c>
      <c r="AH17" s="34">
        <f t="shared" si="12"/>
        <v>51</v>
      </c>
      <c r="AI17" s="35">
        <f t="shared" si="13"/>
        <v>163</v>
      </c>
      <c r="AJ17" s="36">
        <f t="shared" si="14"/>
        <v>176.16102088156347</v>
      </c>
      <c r="AK17" s="81">
        <f t="shared" si="1"/>
        <v>288.16102088156345</v>
      </c>
    </row>
    <row r="18" spans="1:37" ht="13.5" thickBot="1">
      <c r="A18" s="90" t="s">
        <v>114</v>
      </c>
      <c r="B18" s="116" t="s">
        <v>134</v>
      </c>
      <c r="C18" s="15" t="s">
        <v>82</v>
      </c>
      <c r="D18" s="16" t="s">
        <v>23</v>
      </c>
      <c r="E18" s="17">
        <v>27.9</v>
      </c>
      <c r="F18" s="18">
        <v>67</v>
      </c>
      <c r="G18" s="19">
        <v>66</v>
      </c>
      <c r="H18" s="20">
        <v>55</v>
      </c>
      <c r="I18" s="21">
        <v>46</v>
      </c>
      <c r="J18" s="22">
        <v>44</v>
      </c>
      <c r="K18" s="23">
        <v>48</v>
      </c>
      <c r="L18" s="24">
        <v>6</v>
      </c>
      <c r="M18" s="25">
        <v>12</v>
      </c>
      <c r="N18" s="26">
        <f t="shared" si="2"/>
        <v>18</v>
      </c>
      <c r="O18" s="25">
        <v>6</v>
      </c>
      <c r="P18" s="25">
        <v>13</v>
      </c>
      <c r="Q18" s="26">
        <f t="shared" si="3"/>
        <v>19</v>
      </c>
      <c r="R18" s="27">
        <v>10</v>
      </c>
      <c r="S18" s="25">
        <v>7</v>
      </c>
      <c r="T18" s="28">
        <f t="shared" si="4"/>
        <v>17</v>
      </c>
      <c r="U18" s="24">
        <v>10</v>
      </c>
      <c r="V18" s="25">
        <v>15</v>
      </c>
      <c r="W18" s="26">
        <f t="shared" si="5"/>
        <v>25</v>
      </c>
      <c r="X18" s="25">
        <v>11</v>
      </c>
      <c r="Y18" s="25">
        <v>13</v>
      </c>
      <c r="Z18" s="26">
        <f t="shared" si="6"/>
        <v>24</v>
      </c>
      <c r="AA18" s="27">
        <v>12</v>
      </c>
      <c r="AB18" s="25">
        <v>14</v>
      </c>
      <c r="AC18" s="29">
        <f t="shared" si="7"/>
        <v>26</v>
      </c>
      <c r="AD18" s="30">
        <f t="shared" si="8"/>
        <v>67</v>
      </c>
      <c r="AE18" s="31">
        <f t="shared" si="9"/>
        <v>48</v>
      </c>
      <c r="AF18" s="32">
        <f t="shared" si="10"/>
        <v>19</v>
      </c>
      <c r="AG18" s="33">
        <f t="shared" si="11"/>
        <v>26</v>
      </c>
      <c r="AH18" s="34">
        <f t="shared" si="12"/>
        <v>45</v>
      </c>
      <c r="AI18" s="35">
        <f t="shared" si="13"/>
        <v>160</v>
      </c>
      <c r="AJ18" s="36">
        <f t="shared" si="14"/>
        <v>143.36247971417853</v>
      </c>
      <c r="AK18" s="81">
        <f t="shared" si="1"/>
        <v>258.36247971417856</v>
      </c>
    </row>
    <row r="19" spans="1:37" ht="13.5" thickBot="1">
      <c r="A19" s="90" t="s">
        <v>115</v>
      </c>
      <c r="B19" s="117" t="s">
        <v>90</v>
      </c>
      <c r="C19" s="38" t="s">
        <v>91</v>
      </c>
      <c r="D19" s="16" t="s">
        <v>23</v>
      </c>
      <c r="E19" s="40">
        <v>31.1</v>
      </c>
      <c r="F19" s="18">
        <v>60</v>
      </c>
      <c r="G19" s="19">
        <v>60</v>
      </c>
      <c r="H19" s="20">
        <v>57</v>
      </c>
      <c r="I19" s="21">
        <v>44</v>
      </c>
      <c r="J19" s="22">
        <v>45</v>
      </c>
      <c r="K19" s="23">
        <v>46</v>
      </c>
      <c r="L19" s="24">
        <v>10</v>
      </c>
      <c r="M19" s="25">
        <v>11</v>
      </c>
      <c r="N19" s="26">
        <f t="shared" si="2"/>
        <v>21</v>
      </c>
      <c r="O19" s="25">
        <v>12</v>
      </c>
      <c r="P19" s="25">
        <v>10</v>
      </c>
      <c r="Q19" s="26">
        <f t="shared" si="3"/>
        <v>22</v>
      </c>
      <c r="R19" s="27">
        <v>13</v>
      </c>
      <c r="S19" s="25">
        <v>11</v>
      </c>
      <c r="T19" s="28">
        <f t="shared" si="4"/>
        <v>24</v>
      </c>
      <c r="U19" s="24">
        <v>15</v>
      </c>
      <c r="V19" s="25">
        <v>12</v>
      </c>
      <c r="W19" s="26">
        <f t="shared" si="5"/>
        <v>27</v>
      </c>
      <c r="X19" s="25">
        <v>18</v>
      </c>
      <c r="Y19" s="25">
        <v>12</v>
      </c>
      <c r="Z19" s="26">
        <f t="shared" si="6"/>
        <v>30</v>
      </c>
      <c r="AA19" s="27">
        <v>20</v>
      </c>
      <c r="AB19" s="25">
        <v>8</v>
      </c>
      <c r="AC19" s="29">
        <f t="shared" si="7"/>
        <v>28</v>
      </c>
      <c r="AD19" s="30">
        <f t="shared" si="8"/>
        <v>60</v>
      </c>
      <c r="AE19" s="31">
        <f t="shared" si="9"/>
        <v>46</v>
      </c>
      <c r="AF19" s="32">
        <f t="shared" si="10"/>
        <v>24</v>
      </c>
      <c r="AG19" s="33">
        <f t="shared" si="11"/>
        <v>30</v>
      </c>
      <c r="AH19" s="34">
        <f t="shared" si="12"/>
        <v>54</v>
      </c>
      <c r="AI19" s="35">
        <f t="shared" si="13"/>
        <v>160</v>
      </c>
      <c r="AJ19" s="36">
        <f t="shared" si="14"/>
        <v>150.57547114073483</v>
      </c>
      <c r="AK19" s="81">
        <f t="shared" si="1"/>
        <v>256.57547114073486</v>
      </c>
    </row>
    <row r="20" spans="1:37" ht="13.5" thickBot="1">
      <c r="A20" s="90" t="s">
        <v>116</v>
      </c>
      <c r="B20" s="117" t="s">
        <v>78</v>
      </c>
      <c r="C20" s="38" t="s">
        <v>79</v>
      </c>
      <c r="D20" s="16" t="s">
        <v>32</v>
      </c>
      <c r="E20" s="40">
        <v>29.5</v>
      </c>
      <c r="F20" s="18">
        <v>40</v>
      </c>
      <c r="G20" s="19">
        <v>0</v>
      </c>
      <c r="H20" s="20">
        <v>0</v>
      </c>
      <c r="I20" s="21">
        <v>39</v>
      </c>
      <c r="J20" s="22">
        <v>0</v>
      </c>
      <c r="K20" s="23">
        <v>0</v>
      </c>
      <c r="L20" s="24">
        <v>6</v>
      </c>
      <c r="M20" s="25">
        <v>15</v>
      </c>
      <c r="N20" s="26">
        <f t="shared" si="2"/>
        <v>21</v>
      </c>
      <c r="O20" s="25">
        <v>6</v>
      </c>
      <c r="P20" s="25">
        <v>14</v>
      </c>
      <c r="Q20" s="26">
        <f t="shared" si="3"/>
        <v>20</v>
      </c>
      <c r="R20" s="27">
        <v>0</v>
      </c>
      <c r="S20" s="25">
        <v>0</v>
      </c>
      <c r="T20" s="28">
        <f t="shared" si="4"/>
        <v>0</v>
      </c>
      <c r="U20" s="24">
        <v>20</v>
      </c>
      <c r="V20" s="25">
        <v>12</v>
      </c>
      <c r="W20" s="26">
        <f t="shared" si="5"/>
        <v>32</v>
      </c>
      <c r="X20" s="25">
        <v>22</v>
      </c>
      <c r="Y20" s="25">
        <v>15</v>
      </c>
      <c r="Z20" s="26">
        <f t="shared" si="6"/>
        <v>37</v>
      </c>
      <c r="AA20" s="27">
        <v>24</v>
      </c>
      <c r="AB20" s="25">
        <v>14</v>
      </c>
      <c r="AC20" s="29">
        <f t="shared" si="7"/>
        <v>38</v>
      </c>
      <c r="AD20" s="30">
        <f t="shared" si="8"/>
        <v>40</v>
      </c>
      <c r="AE20" s="31">
        <f t="shared" si="9"/>
        <v>39</v>
      </c>
      <c r="AF20" s="32">
        <f t="shared" si="10"/>
        <v>21</v>
      </c>
      <c r="AG20" s="33">
        <f t="shared" si="11"/>
        <v>38</v>
      </c>
      <c r="AH20" s="34">
        <f t="shared" si="12"/>
        <v>59</v>
      </c>
      <c r="AI20" s="35">
        <f t="shared" si="13"/>
        <v>138</v>
      </c>
      <c r="AJ20" s="36">
        <f t="shared" si="14"/>
        <v>175.3547364626856</v>
      </c>
      <c r="AK20" s="81">
        <f t="shared" si="1"/>
        <v>254.3547364626856</v>
      </c>
    </row>
    <row r="21" spans="1:37" ht="13.5" thickBot="1">
      <c r="A21" s="90" t="s">
        <v>119</v>
      </c>
      <c r="B21" s="119" t="s">
        <v>83</v>
      </c>
      <c r="C21" s="60" t="s">
        <v>84</v>
      </c>
      <c r="D21" s="16" t="s">
        <v>23</v>
      </c>
      <c r="E21" s="62">
        <v>25</v>
      </c>
      <c r="F21" s="18">
        <v>58</v>
      </c>
      <c r="G21" s="19">
        <v>49</v>
      </c>
      <c r="H21" s="20">
        <v>54</v>
      </c>
      <c r="I21" s="21">
        <v>45</v>
      </c>
      <c r="J21" s="22">
        <v>48</v>
      </c>
      <c r="K21" s="23">
        <v>47</v>
      </c>
      <c r="L21" s="24">
        <v>6</v>
      </c>
      <c r="M21" s="25">
        <v>12</v>
      </c>
      <c r="N21" s="26">
        <f t="shared" si="2"/>
        <v>18</v>
      </c>
      <c r="O21" s="25">
        <v>6</v>
      </c>
      <c r="P21" s="25">
        <v>13</v>
      </c>
      <c r="Q21" s="26">
        <f t="shared" si="3"/>
        <v>19</v>
      </c>
      <c r="R21" s="27" t="s">
        <v>127</v>
      </c>
      <c r="S21" s="25">
        <v>0</v>
      </c>
      <c r="T21" s="28">
        <f t="shared" si="4"/>
        <v>0</v>
      </c>
      <c r="U21" s="24">
        <v>6</v>
      </c>
      <c r="V21" s="25">
        <v>11</v>
      </c>
      <c r="W21" s="26">
        <f t="shared" si="5"/>
        <v>17</v>
      </c>
      <c r="X21" s="25">
        <v>6</v>
      </c>
      <c r="Y21" s="25">
        <v>10</v>
      </c>
      <c r="Z21" s="26">
        <f t="shared" si="6"/>
        <v>16</v>
      </c>
      <c r="AA21" s="27">
        <v>10</v>
      </c>
      <c r="AB21" s="25">
        <v>11</v>
      </c>
      <c r="AC21" s="29">
        <f t="shared" si="7"/>
        <v>21</v>
      </c>
      <c r="AD21" s="30">
        <f t="shared" si="8"/>
        <v>58</v>
      </c>
      <c r="AE21" s="31">
        <f t="shared" si="9"/>
        <v>48</v>
      </c>
      <c r="AF21" s="32">
        <f t="shared" si="10"/>
        <v>19</v>
      </c>
      <c r="AG21" s="33">
        <f t="shared" si="11"/>
        <v>21</v>
      </c>
      <c r="AH21" s="34">
        <f t="shared" si="12"/>
        <v>40</v>
      </c>
      <c r="AI21" s="35">
        <f t="shared" si="13"/>
        <v>146</v>
      </c>
      <c r="AJ21" s="36">
        <f t="shared" si="14"/>
        <v>147.01409663569382</v>
      </c>
      <c r="AK21" s="81">
        <f t="shared" si="1"/>
        <v>253.01409663569382</v>
      </c>
    </row>
    <row r="22" spans="1:37" ht="13.5" thickBot="1">
      <c r="A22" s="90" t="s">
        <v>120</v>
      </c>
      <c r="B22" s="116" t="s">
        <v>88</v>
      </c>
      <c r="C22" s="15" t="s">
        <v>89</v>
      </c>
      <c r="D22" s="16" t="s">
        <v>23</v>
      </c>
      <c r="E22" s="17">
        <v>34.7</v>
      </c>
      <c r="F22" s="18">
        <v>46</v>
      </c>
      <c r="G22" s="19">
        <v>55</v>
      </c>
      <c r="H22" s="20">
        <v>60</v>
      </c>
      <c r="I22" s="21">
        <v>46</v>
      </c>
      <c r="J22" s="22">
        <v>47</v>
      </c>
      <c r="K22" s="23">
        <v>48</v>
      </c>
      <c r="L22" s="24">
        <v>6</v>
      </c>
      <c r="M22" s="25">
        <v>15</v>
      </c>
      <c r="N22" s="26">
        <f t="shared" si="2"/>
        <v>21</v>
      </c>
      <c r="O22" s="25">
        <v>6</v>
      </c>
      <c r="P22" s="25">
        <v>14</v>
      </c>
      <c r="Q22" s="26">
        <f t="shared" si="3"/>
        <v>20</v>
      </c>
      <c r="R22" s="27">
        <v>10</v>
      </c>
      <c r="S22" s="25">
        <v>12</v>
      </c>
      <c r="T22" s="28">
        <f t="shared" si="4"/>
        <v>22</v>
      </c>
      <c r="U22" s="24">
        <v>10</v>
      </c>
      <c r="V22" s="25">
        <v>7</v>
      </c>
      <c r="W22" s="26">
        <f t="shared" si="5"/>
        <v>17</v>
      </c>
      <c r="X22" s="25">
        <v>11</v>
      </c>
      <c r="Y22" s="25">
        <v>9</v>
      </c>
      <c r="Z22" s="26">
        <f t="shared" si="6"/>
        <v>20</v>
      </c>
      <c r="AA22" s="27">
        <v>12</v>
      </c>
      <c r="AB22" s="25">
        <v>12</v>
      </c>
      <c r="AC22" s="29">
        <f t="shared" si="7"/>
        <v>24</v>
      </c>
      <c r="AD22" s="30">
        <f t="shared" si="8"/>
        <v>60</v>
      </c>
      <c r="AE22" s="31">
        <f t="shared" si="9"/>
        <v>48</v>
      </c>
      <c r="AF22" s="32">
        <f t="shared" si="10"/>
        <v>22</v>
      </c>
      <c r="AG22" s="33">
        <f t="shared" si="11"/>
        <v>24</v>
      </c>
      <c r="AH22" s="34">
        <f t="shared" si="12"/>
        <v>46</v>
      </c>
      <c r="AI22" s="35">
        <f t="shared" si="13"/>
        <v>154</v>
      </c>
      <c r="AJ22" s="36">
        <f t="shared" si="14"/>
        <v>113.06508450353292</v>
      </c>
      <c r="AK22" s="81">
        <f t="shared" si="1"/>
        <v>221.06508450353292</v>
      </c>
    </row>
    <row r="23" spans="1:37" ht="13.5" thickBot="1">
      <c r="A23" s="90" t="s">
        <v>137</v>
      </c>
      <c r="B23" s="117" t="s">
        <v>94</v>
      </c>
      <c r="C23" s="38" t="s">
        <v>95</v>
      </c>
      <c r="D23" s="39" t="s">
        <v>23</v>
      </c>
      <c r="E23" s="40">
        <v>31.1</v>
      </c>
      <c r="F23" s="18">
        <v>68</v>
      </c>
      <c r="G23" s="19">
        <v>55</v>
      </c>
      <c r="H23" s="20">
        <v>72</v>
      </c>
      <c r="I23" s="21">
        <v>44</v>
      </c>
      <c r="J23" s="22">
        <v>42</v>
      </c>
      <c r="K23" s="23">
        <v>43</v>
      </c>
      <c r="L23" s="24">
        <v>6</v>
      </c>
      <c r="M23" s="25">
        <v>8</v>
      </c>
      <c r="N23" s="26">
        <f t="shared" si="2"/>
        <v>14</v>
      </c>
      <c r="O23" s="25">
        <v>6</v>
      </c>
      <c r="P23" s="25">
        <v>7</v>
      </c>
      <c r="Q23" s="26">
        <f t="shared" si="3"/>
        <v>13</v>
      </c>
      <c r="R23" s="27">
        <v>10</v>
      </c>
      <c r="S23" s="25">
        <v>5</v>
      </c>
      <c r="T23" s="28">
        <f t="shared" si="4"/>
        <v>15</v>
      </c>
      <c r="U23" s="24">
        <v>10</v>
      </c>
      <c r="V23" s="25">
        <v>8</v>
      </c>
      <c r="W23" s="26">
        <f t="shared" si="5"/>
        <v>18</v>
      </c>
      <c r="X23" s="25">
        <v>11</v>
      </c>
      <c r="Y23" s="25">
        <v>9</v>
      </c>
      <c r="Z23" s="26">
        <f t="shared" si="6"/>
        <v>20</v>
      </c>
      <c r="AA23" s="27">
        <v>12</v>
      </c>
      <c r="AB23" s="25">
        <v>10</v>
      </c>
      <c r="AC23" s="29">
        <f t="shared" si="7"/>
        <v>22</v>
      </c>
      <c r="AD23" s="30">
        <f t="shared" si="8"/>
        <v>72</v>
      </c>
      <c r="AE23" s="31">
        <f t="shared" si="9"/>
        <v>44</v>
      </c>
      <c r="AF23" s="32">
        <f t="shared" si="10"/>
        <v>15</v>
      </c>
      <c r="AG23" s="33">
        <f t="shared" si="11"/>
        <v>22</v>
      </c>
      <c r="AH23" s="34">
        <f t="shared" si="12"/>
        <v>37</v>
      </c>
      <c r="AI23" s="35">
        <f t="shared" si="13"/>
        <v>153</v>
      </c>
      <c r="AJ23" s="36">
        <f t="shared" si="14"/>
        <v>103.1720820779109</v>
      </c>
      <c r="AK23" s="81">
        <f t="shared" si="1"/>
        <v>219.1720820779109</v>
      </c>
    </row>
    <row r="24" spans="1:37" ht="13.5" thickBot="1">
      <c r="A24" s="90" t="s">
        <v>138</v>
      </c>
      <c r="B24" s="117" t="s">
        <v>80</v>
      </c>
      <c r="C24" s="38" t="s">
        <v>81</v>
      </c>
      <c r="D24" s="39" t="s">
        <v>32</v>
      </c>
      <c r="E24" s="40">
        <v>22.8</v>
      </c>
      <c r="F24" s="18">
        <v>16</v>
      </c>
      <c r="G24" s="19">
        <v>10</v>
      </c>
      <c r="H24" s="20">
        <v>18</v>
      </c>
      <c r="I24" s="21">
        <v>30</v>
      </c>
      <c r="J24" s="22">
        <v>32</v>
      </c>
      <c r="K24" s="23">
        <v>30</v>
      </c>
      <c r="L24" s="24">
        <v>2</v>
      </c>
      <c r="M24" s="25">
        <v>15</v>
      </c>
      <c r="N24" s="26">
        <f t="shared" si="2"/>
        <v>17</v>
      </c>
      <c r="O24" s="25">
        <v>2</v>
      </c>
      <c r="P24" s="25">
        <v>15</v>
      </c>
      <c r="Q24" s="26">
        <f t="shared" si="3"/>
        <v>17</v>
      </c>
      <c r="R24" s="27">
        <v>2</v>
      </c>
      <c r="S24" s="25">
        <v>15</v>
      </c>
      <c r="T24" s="28">
        <f t="shared" si="4"/>
        <v>17</v>
      </c>
      <c r="U24" s="24">
        <v>2</v>
      </c>
      <c r="V24" s="25">
        <v>14</v>
      </c>
      <c r="W24" s="26">
        <f t="shared" si="5"/>
        <v>16</v>
      </c>
      <c r="X24" s="25" t="s">
        <v>132</v>
      </c>
      <c r="Y24" s="25">
        <v>0</v>
      </c>
      <c r="Z24" s="26">
        <f t="shared" si="6"/>
        <v>0</v>
      </c>
      <c r="AA24" s="27">
        <v>6</v>
      </c>
      <c r="AB24" s="25">
        <v>10</v>
      </c>
      <c r="AC24" s="29">
        <f t="shared" si="7"/>
        <v>16</v>
      </c>
      <c r="AD24" s="30">
        <f t="shared" si="8"/>
        <v>18</v>
      </c>
      <c r="AE24" s="31">
        <f t="shared" si="9"/>
        <v>32</v>
      </c>
      <c r="AF24" s="32">
        <f t="shared" si="10"/>
        <v>17</v>
      </c>
      <c r="AG24" s="33">
        <f t="shared" si="11"/>
        <v>16</v>
      </c>
      <c r="AH24" s="34">
        <f t="shared" si="12"/>
        <v>33</v>
      </c>
      <c r="AI24" s="35">
        <f t="shared" si="13"/>
        <v>83</v>
      </c>
      <c r="AJ24" s="36">
        <f t="shared" si="14"/>
        <v>137.62587487747584</v>
      </c>
      <c r="AK24" s="81">
        <f t="shared" si="1"/>
        <v>187.62587487747584</v>
      </c>
    </row>
    <row r="25" spans="1:37" ht="13.5" thickBot="1">
      <c r="A25" s="90" t="s">
        <v>139</v>
      </c>
      <c r="B25" s="120" t="s">
        <v>96</v>
      </c>
      <c r="C25" s="113" t="s">
        <v>97</v>
      </c>
      <c r="D25" s="114" t="s">
        <v>71</v>
      </c>
      <c r="E25" s="115">
        <v>36.7</v>
      </c>
      <c r="F25" s="18">
        <v>35</v>
      </c>
      <c r="G25" s="19">
        <v>42</v>
      </c>
      <c r="H25" s="20">
        <v>41</v>
      </c>
      <c r="I25" s="21">
        <v>20</v>
      </c>
      <c r="J25" s="22">
        <v>33</v>
      </c>
      <c r="K25" s="23">
        <v>35</v>
      </c>
      <c r="L25" s="24">
        <v>6</v>
      </c>
      <c r="M25" s="25">
        <v>15</v>
      </c>
      <c r="N25" s="26">
        <f t="shared" si="2"/>
        <v>21</v>
      </c>
      <c r="O25" s="25">
        <v>6</v>
      </c>
      <c r="P25" s="25">
        <v>15</v>
      </c>
      <c r="Q25" s="26">
        <f t="shared" si="3"/>
        <v>21</v>
      </c>
      <c r="R25" s="27">
        <v>6</v>
      </c>
      <c r="S25" s="25">
        <v>15</v>
      </c>
      <c r="T25" s="28">
        <f t="shared" si="4"/>
        <v>21</v>
      </c>
      <c r="U25" s="24">
        <v>6</v>
      </c>
      <c r="V25" s="25">
        <v>15</v>
      </c>
      <c r="W25" s="26">
        <f t="shared" si="5"/>
        <v>21</v>
      </c>
      <c r="X25" s="25">
        <v>10</v>
      </c>
      <c r="Y25" s="25">
        <v>13</v>
      </c>
      <c r="Z25" s="26">
        <f t="shared" si="6"/>
        <v>23</v>
      </c>
      <c r="AA25" s="27">
        <v>11</v>
      </c>
      <c r="AB25" s="25">
        <v>12</v>
      </c>
      <c r="AC25" s="29">
        <f t="shared" si="7"/>
        <v>23</v>
      </c>
      <c r="AD25" s="30">
        <f t="shared" si="8"/>
        <v>42</v>
      </c>
      <c r="AE25" s="31">
        <f t="shared" si="9"/>
        <v>35</v>
      </c>
      <c r="AF25" s="32">
        <f t="shared" si="10"/>
        <v>21</v>
      </c>
      <c r="AG25" s="33">
        <f t="shared" si="11"/>
        <v>23</v>
      </c>
      <c r="AH25" s="34">
        <f t="shared" si="12"/>
        <v>44</v>
      </c>
      <c r="AI25" s="35">
        <f t="shared" si="13"/>
        <v>121</v>
      </c>
      <c r="AJ25" s="36">
        <f t="shared" si="14"/>
        <v>101.7144594041025</v>
      </c>
      <c r="AK25" s="81">
        <f t="shared" si="1"/>
        <v>178.7144594041025</v>
      </c>
    </row>
    <row r="26" spans="1:37" ht="13.5" thickBot="1">
      <c r="A26" s="90" t="s">
        <v>140</v>
      </c>
      <c r="B26" s="117" t="s">
        <v>109</v>
      </c>
      <c r="C26" s="38" t="s">
        <v>87</v>
      </c>
      <c r="D26" s="39" t="s">
        <v>23</v>
      </c>
      <c r="E26" s="40">
        <v>68.7</v>
      </c>
      <c r="F26" s="18">
        <v>63</v>
      </c>
      <c r="G26" s="19">
        <v>60</v>
      </c>
      <c r="H26" s="20">
        <v>56</v>
      </c>
      <c r="I26" s="21">
        <v>41</v>
      </c>
      <c r="J26" s="22">
        <v>37</v>
      </c>
      <c r="K26" s="23">
        <v>38</v>
      </c>
      <c r="L26" s="24">
        <v>10</v>
      </c>
      <c r="M26" s="25">
        <v>0</v>
      </c>
      <c r="N26" s="26">
        <f t="shared" si="2"/>
        <v>10</v>
      </c>
      <c r="O26" s="25">
        <v>0</v>
      </c>
      <c r="P26" s="25">
        <v>0</v>
      </c>
      <c r="Q26" s="26">
        <f t="shared" si="3"/>
        <v>0</v>
      </c>
      <c r="R26" s="27">
        <v>0</v>
      </c>
      <c r="S26" s="25">
        <v>0</v>
      </c>
      <c r="T26" s="28">
        <f t="shared" si="4"/>
        <v>0</v>
      </c>
      <c r="U26" s="24">
        <v>12</v>
      </c>
      <c r="V26" s="25">
        <v>0</v>
      </c>
      <c r="W26" s="26">
        <f t="shared" si="5"/>
        <v>12</v>
      </c>
      <c r="X26" s="25">
        <v>0</v>
      </c>
      <c r="Y26" s="25">
        <v>0</v>
      </c>
      <c r="Z26" s="26">
        <f t="shared" si="6"/>
        <v>0</v>
      </c>
      <c r="AA26" s="27">
        <v>0</v>
      </c>
      <c r="AB26" s="25">
        <v>0</v>
      </c>
      <c r="AC26" s="29">
        <f t="shared" si="7"/>
        <v>0</v>
      </c>
      <c r="AD26" s="30">
        <f t="shared" si="8"/>
        <v>63</v>
      </c>
      <c r="AE26" s="31">
        <f t="shared" si="9"/>
        <v>41</v>
      </c>
      <c r="AF26" s="32">
        <f t="shared" si="10"/>
        <v>10</v>
      </c>
      <c r="AG26" s="33">
        <f t="shared" si="11"/>
        <v>12</v>
      </c>
      <c r="AH26" s="34">
        <f t="shared" si="12"/>
        <v>22</v>
      </c>
      <c r="AI26" s="35">
        <f t="shared" si="13"/>
        <v>126</v>
      </c>
      <c r="AJ26" s="36">
        <f t="shared" si="14"/>
        <v>29.678519505806033</v>
      </c>
      <c r="AK26" s="81">
        <f t="shared" si="1"/>
        <v>133.67851950580604</v>
      </c>
    </row>
    <row r="27" spans="1:37" ht="12.75">
      <c r="A27" s="90"/>
      <c r="B27" s="116"/>
      <c r="C27" s="15"/>
      <c r="D27" s="16"/>
      <c r="E27" s="17"/>
      <c r="F27" s="18"/>
      <c r="G27" s="19"/>
      <c r="H27" s="20"/>
      <c r="I27" s="21"/>
      <c r="J27" s="22"/>
      <c r="K27" s="23"/>
      <c r="L27" s="24"/>
      <c r="M27" s="25"/>
      <c r="N27" s="26"/>
      <c r="O27" s="25"/>
      <c r="P27" s="25"/>
      <c r="Q27" s="26"/>
      <c r="R27" s="27"/>
      <c r="S27" s="25"/>
      <c r="T27" s="28"/>
      <c r="U27" s="24"/>
      <c r="V27" s="48"/>
      <c r="W27" s="49"/>
      <c r="X27" s="48"/>
      <c r="Y27" s="48"/>
      <c r="Z27" s="49"/>
      <c r="AA27" s="50"/>
      <c r="AB27" s="48"/>
      <c r="AC27" s="52"/>
      <c r="AD27" s="53"/>
      <c r="AE27" s="54"/>
      <c r="AF27" s="55"/>
      <c r="AG27" s="56"/>
      <c r="AH27" s="57"/>
      <c r="AI27" s="58"/>
      <c r="AJ27" s="36"/>
      <c r="AK27" s="83"/>
    </row>
    <row r="28" spans="1:37" ht="12.75">
      <c r="A28" s="90"/>
      <c r="B28" s="117"/>
      <c r="C28" s="38"/>
      <c r="D28" s="39"/>
      <c r="E28" s="40"/>
      <c r="F28" s="41"/>
      <c r="G28" s="42"/>
      <c r="H28" s="43"/>
      <c r="I28" s="44"/>
      <c r="J28" s="45"/>
      <c r="K28" s="46"/>
      <c r="L28" s="47"/>
      <c r="M28" s="48"/>
      <c r="N28" s="49"/>
      <c r="O28" s="48"/>
      <c r="P28" s="48"/>
      <c r="Q28" s="49"/>
      <c r="R28" s="50"/>
      <c r="S28" s="48"/>
      <c r="T28" s="51"/>
      <c r="U28" s="48"/>
      <c r="V28" s="48"/>
      <c r="W28" s="49"/>
      <c r="X28" s="50"/>
      <c r="Y28" s="48"/>
      <c r="Z28" s="49"/>
      <c r="AA28" s="50"/>
      <c r="AB28" s="48"/>
      <c r="AC28" s="52"/>
      <c r="AD28" s="53"/>
      <c r="AE28" s="54"/>
      <c r="AF28" s="55"/>
      <c r="AG28" s="56"/>
      <c r="AH28" s="57"/>
      <c r="AI28" s="58"/>
      <c r="AJ28" s="36"/>
      <c r="AK28" s="83"/>
    </row>
    <row r="29" spans="1:37" ht="13.5" thickBot="1">
      <c r="A29" s="90"/>
      <c r="B29" s="119"/>
      <c r="C29" s="60" t="s">
        <v>142</v>
      </c>
      <c r="D29" s="39"/>
      <c r="E29" s="62"/>
      <c r="F29" s="63"/>
      <c r="G29" s="64" t="s">
        <v>141</v>
      </c>
      <c r="H29" s="65"/>
      <c r="I29" s="66"/>
      <c r="J29" s="67"/>
      <c r="K29" s="68"/>
      <c r="L29" s="69"/>
      <c r="M29" s="70"/>
      <c r="N29" s="71"/>
      <c r="O29" s="70"/>
      <c r="P29" s="70"/>
      <c r="Q29" s="71"/>
      <c r="R29" s="72"/>
      <c r="S29" s="70"/>
      <c r="T29" s="73"/>
      <c r="U29" s="69"/>
      <c r="V29" s="70"/>
      <c r="W29" s="71"/>
      <c r="X29" s="70"/>
      <c r="Y29" s="70"/>
      <c r="Z29" s="71"/>
      <c r="AA29" s="72"/>
      <c r="AB29" s="70"/>
      <c r="AC29" s="74"/>
      <c r="AD29" s="75"/>
      <c r="AE29" s="76"/>
      <c r="AF29" s="77"/>
      <c r="AG29" s="78"/>
      <c r="AH29" s="79"/>
      <c r="AI29" s="80"/>
      <c r="AJ29" s="36"/>
      <c r="AK29" s="84"/>
    </row>
    <row r="30" spans="1:37" ht="13.5" thickBot="1">
      <c r="A30" s="90"/>
      <c r="B30" s="173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8"/>
      <c r="AK30" s="82"/>
    </row>
    <row r="32" spans="2:13" ht="12.75">
      <c r="B32" s="88"/>
      <c r="C32" s="109"/>
      <c r="D32" s="110"/>
      <c r="E32" s="111"/>
      <c r="F32" s="87"/>
      <c r="G32" s="87"/>
      <c r="H32" s="87"/>
      <c r="I32" s="87"/>
      <c r="J32" s="107"/>
      <c r="K32" s="87"/>
      <c r="L32" s="87"/>
      <c r="M32" s="121"/>
    </row>
    <row r="33" spans="2:13" ht="12.75">
      <c r="B33" s="88"/>
      <c r="C33" s="109"/>
      <c r="D33" s="110"/>
      <c r="E33" s="111"/>
      <c r="F33" s="87"/>
      <c r="G33" s="87"/>
      <c r="H33" s="87"/>
      <c r="I33" s="87"/>
      <c r="J33" s="107"/>
      <c r="K33" s="87"/>
      <c r="L33" s="87"/>
      <c r="M33" s="121"/>
    </row>
    <row r="34" spans="2:13" ht="12.75">
      <c r="B34" s="88"/>
      <c r="C34" s="109"/>
      <c r="D34" s="110"/>
      <c r="E34" s="111"/>
      <c r="F34" s="87"/>
      <c r="G34" s="87"/>
      <c r="H34" s="87"/>
      <c r="I34" s="87"/>
      <c r="J34" s="107"/>
      <c r="K34" s="87"/>
      <c r="L34" s="87"/>
      <c r="M34" s="121"/>
    </row>
    <row r="35" spans="2:13" ht="12.75">
      <c r="B35" s="88"/>
      <c r="C35" s="109"/>
      <c r="D35" s="110"/>
      <c r="E35" s="111"/>
      <c r="F35" s="87"/>
      <c r="G35" s="87"/>
      <c r="H35" s="87"/>
      <c r="I35" s="87"/>
      <c r="J35" s="107"/>
      <c r="K35" s="87"/>
      <c r="L35" s="87"/>
      <c r="M35" s="121"/>
    </row>
    <row r="36" spans="2:13" ht="12.75">
      <c r="B36" s="88"/>
      <c r="C36" s="109"/>
      <c r="D36" s="110"/>
      <c r="E36" s="111"/>
      <c r="F36" s="87"/>
      <c r="G36" s="87"/>
      <c r="H36" s="87"/>
      <c r="I36" s="87"/>
      <c r="J36" s="107"/>
      <c r="K36" s="87"/>
      <c r="L36" s="87"/>
      <c r="M36" s="121"/>
    </row>
  </sheetData>
  <mergeCells count="23">
    <mergeCell ref="B30:AJ30"/>
    <mergeCell ref="AK1:AK3"/>
    <mergeCell ref="L2:N2"/>
    <mergeCell ref="O2:Q2"/>
    <mergeCell ref="R2:T2"/>
    <mergeCell ref="U2:W2"/>
    <mergeCell ref="X2:Z2"/>
    <mergeCell ref="AA2:AC2"/>
    <mergeCell ref="AG1:AG3"/>
    <mergeCell ref="AH1:AH3"/>
    <mergeCell ref="AJ1:AJ3"/>
    <mergeCell ref="U1:AC1"/>
    <mergeCell ref="AD1:AD3"/>
    <mergeCell ref="AE1:AE3"/>
    <mergeCell ref="AF1:AF3"/>
    <mergeCell ref="F1:H2"/>
    <mergeCell ref="I1:K2"/>
    <mergeCell ref="L1:T1"/>
    <mergeCell ref="AI1:AI3"/>
    <mergeCell ref="B1:B3"/>
    <mergeCell ref="C1:C3"/>
    <mergeCell ref="D1:D3"/>
    <mergeCell ref="E1:E3"/>
  </mergeCells>
  <printOptions/>
  <pageMargins left="0.75" right="0.75" top="1" bottom="1" header="0.4921259845" footer="0.492125984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2" sqref="A2:D7"/>
    </sheetView>
  </sheetViews>
  <sheetFormatPr defaultColWidth="9.00390625" defaultRowHeight="12.75"/>
  <cols>
    <col min="1" max="1" width="12.75390625" style="0" bestFit="1" customWidth="1"/>
  </cols>
  <sheetData>
    <row r="2" spans="1:4" ht="12.75">
      <c r="A2" s="88"/>
      <c r="B2" s="109"/>
      <c r="C2" s="110"/>
      <c r="D2" s="111"/>
    </row>
    <row r="3" spans="1:4" ht="12.75">
      <c r="A3" s="88"/>
      <c r="B3" s="109"/>
      <c r="C3" s="110"/>
      <c r="D3" s="111"/>
    </row>
    <row r="4" spans="1:4" ht="12.75">
      <c r="A4" s="88"/>
      <c r="B4" s="109"/>
      <c r="C4" s="110"/>
      <c r="D4" s="111"/>
    </row>
    <row r="5" spans="1:4" ht="12.75">
      <c r="A5" s="88"/>
      <c r="B5" s="109"/>
      <c r="C5" s="110"/>
      <c r="D5" s="111"/>
    </row>
    <row r="6" spans="1:4" ht="12.75">
      <c r="A6" s="88"/>
      <c r="B6" s="109"/>
      <c r="C6" s="110"/>
      <c r="D6" s="111"/>
    </row>
    <row r="7" spans="1:4" ht="12.75">
      <c r="A7" s="88"/>
      <c r="B7" s="109"/>
      <c r="C7" s="110"/>
      <c r="D7" s="11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2" sqref="C22"/>
    </sheetView>
  </sheetViews>
  <sheetFormatPr defaultColWidth="9.00390625" defaultRowHeight="12.75"/>
  <cols>
    <col min="1" max="1" width="4.875" style="0" bestFit="1" customWidth="1"/>
  </cols>
  <sheetData>
    <row r="1" spans="1:7" ht="12.75">
      <c r="A1" s="90"/>
      <c r="B1" s="90" t="s">
        <v>111</v>
      </c>
      <c r="C1" s="90" t="s">
        <v>112</v>
      </c>
      <c r="D1" s="90" t="s">
        <v>117</v>
      </c>
      <c r="E1" s="174" t="s">
        <v>118</v>
      </c>
      <c r="F1" s="174"/>
      <c r="G1" s="174"/>
    </row>
    <row r="2" spans="1:7" ht="12.75">
      <c r="A2" s="90" t="s">
        <v>32</v>
      </c>
      <c r="B2" s="90">
        <v>2106</v>
      </c>
      <c r="C2" s="90">
        <v>1301</v>
      </c>
      <c r="D2" s="90">
        <f>SUM(B2:C2)</f>
        <v>3407</v>
      </c>
      <c r="E2" s="90" t="s">
        <v>116</v>
      </c>
      <c r="F2" s="90"/>
      <c r="G2" s="90"/>
    </row>
    <row r="3" spans="1:7" ht="12.75">
      <c r="A3" s="91" t="s">
        <v>23</v>
      </c>
      <c r="B3" s="90">
        <v>2638</v>
      </c>
      <c r="C3" s="90">
        <v>1413</v>
      </c>
      <c r="D3" s="90">
        <f>SUM(B3:C3)</f>
        <v>4051</v>
      </c>
      <c r="E3" s="90" t="s">
        <v>113</v>
      </c>
      <c r="F3" s="90"/>
      <c r="G3" s="90"/>
    </row>
    <row r="4" spans="1:7" ht="12.75">
      <c r="A4" s="91" t="s">
        <v>31</v>
      </c>
      <c r="B4" s="90">
        <v>2263</v>
      </c>
      <c r="C4" s="90">
        <v>1162</v>
      </c>
      <c r="D4" s="90">
        <f>SUM(B4:C4)</f>
        <v>3425</v>
      </c>
      <c r="E4" s="90" t="s">
        <v>115</v>
      </c>
      <c r="F4" s="90"/>
      <c r="G4" s="90"/>
    </row>
    <row r="5" spans="1:7" ht="12.75">
      <c r="A5" s="91" t="s">
        <v>28</v>
      </c>
      <c r="B5" s="92">
        <v>2401</v>
      </c>
      <c r="C5" s="92">
        <v>1262</v>
      </c>
      <c r="D5" s="90">
        <f>SUM(B5:C5)</f>
        <v>3663</v>
      </c>
      <c r="E5" s="90" t="s">
        <v>114</v>
      </c>
      <c r="F5" s="90"/>
      <c r="G5" s="90"/>
    </row>
    <row r="6" spans="1:7" ht="12.75">
      <c r="A6" s="88"/>
      <c r="B6" s="87"/>
      <c r="C6" s="87"/>
      <c r="D6" s="87"/>
      <c r="E6" s="87"/>
      <c r="F6" s="87"/>
      <c r="G6" s="87"/>
    </row>
    <row r="7" spans="1:7" ht="12.75">
      <c r="A7" s="88"/>
      <c r="B7" s="87"/>
      <c r="C7" s="87"/>
      <c r="D7" s="87"/>
      <c r="E7" s="87"/>
      <c r="F7" s="87"/>
      <c r="G7" s="87"/>
    </row>
    <row r="8" spans="1:7" ht="12.75">
      <c r="A8" s="88"/>
      <c r="B8" s="87"/>
      <c r="C8" s="87"/>
      <c r="D8" s="87"/>
      <c r="E8" s="87"/>
      <c r="F8" s="87"/>
      <c r="G8" s="87"/>
    </row>
    <row r="9" spans="1:7" ht="12.75">
      <c r="A9" s="88"/>
      <c r="B9" s="87"/>
      <c r="C9" s="87"/>
      <c r="D9" s="87"/>
      <c r="E9" s="87"/>
      <c r="F9" s="87"/>
      <c r="G9" s="87"/>
    </row>
    <row r="10" spans="1:7" ht="12.75">
      <c r="A10" s="87" t="s">
        <v>113</v>
      </c>
      <c r="B10" t="s">
        <v>121</v>
      </c>
      <c r="C10" s="87">
        <v>411</v>
      </c>
      <c r="D10" s="87"/>
      <c r="E10" s="87"/>
      <c r="F10" s="87"/>
      <c r="G10" s="87"/>
    </row>
    <row r="11" spans="1:7" ht="12.75">
      <c r="A11" s="87" t="s">
        <v>114</v>
      </c>
      <c r="B11" t="s">
        <v>122</v>
      </c>
      <c r="C11" s="87">
        <v>396</v>
      </c>
      <c r="D11" s="87"/>
      <c r="E11" s="87"/>
      <c r="F11" s="87"/>
      <c r="G11" s="87"/>
    </row>
    <row r="12" spans="1:7" ht="12.75">
      <c r="A12" s="87" t="s">
        <v>115</v>
      </c>
      <c r="B12" t="s">
        <v>123</v>
      </c>
      <c r="C12" s="87">
        <v>377</v>
      </c>
      <c r="D12" s="87"/>
      <c r="E12" s="87"/>
      <c r="F12" s="87"/>
      <c r="G12" s="87"/>
    </row>
    <row r="13" spans="1:7" ht="12.75">
      <c r="A13" s="89" t="s">
        <v>116</v>
      </c>
      <c r="B13" t="s">
        <v>124</v>
      </c>
      <c r="C13" s="89">
        <v>368</v>
      </c>
      <c r="D13" s="87"/>
      <c r="E13" s="87"/>
      <c r="F13" s="87"/>
      <c r="G13" s="87"/>
    </row>
    <row r="14" spans="1:7" ht="12.75">
      <c r="A14" s="87" t="s">
        <v>119</v>
      </c>
      <c r="B14" s="87" t="s">
        <v>126</v>
      </c>
      <c r="C14" s="89">
        <v>358</v>
      </c>
      <c r="D14" s="87"/>
      <c r="E14" s="87"/>
      <c r="F14" s="87"/>
      <c r="G14" s="87"/>
    </row>
    <row r="15" spans="1:7" ht="12.75">
      <c r="A15" s="87" t="s">
        <v>120</v>
      </c>
      <c r="B15" s="89" t="s">
        <v>125</v>
      </c>
      <c r="C15" s="89">
        <v>357</v>
      </c>
      <c r="D15" s="87"/>
      <c r="E15" s="87"/>
      <c r="F15" s="87"/>
      <c r="G15" s="87"/>
    </row>
    <row r="16" spans="1:7" ht="12.75">
      <c r="A16" s="88"/>
      <c r="B16" s="87"/>
      <c r="C16" s="87"/>
      <c r="D16" s="87"/>
      <c r="E16" s="87"/>
      <c r="F16" s="87"/>
      <c r="G16" s="87"/>
    </row>
    <row r="17" spans="1:7" ht="12.75">
      <c r="A17" s="88"/>
      <c r="B17" s="87"/>
      <c r="C17" s="87"/>
      <c r="D17" s="87"/>
      <c r="E17" s="87"/>
      <c r="F17" s="87"/>
      <c r="G17" s="87"/>
    </row>
    <row r="18" spans="1:7" ht="12.75">
      <c r="A18" s="88"/>
      <c r="B18" s="87"/>
      <c r="C18" s="87"/>
      <c r="D18" s="87"/>
      <c r="E18" s="87"/>
      <c r="F18" s="87"/>
      <c r="G18" s="87"/>
    </row>
    <row r="19" spans="1:7" ht="12.75">
      <c r="A19" s="88"/>
      <c r="B19" s="87"/>
      <c r="C19" s="87"/>
      <c r="D19" s="87"/>
      <c r="E19" s="87"/>
      <c r="F19" s="87"/>
      <c r="G19" s="87"/>
    </row>
    <row r="20" spans="1:7" ht="12.75">
      <c r="A20" s="87"/>
      <c r="B20" s="87"/>
      <c r="C20" s="87"/>
      <c r="D20" s="87"/>
      <c r="E20" s="87"/>
      <c r="F20" s="87"/>
      <c r="G20" s="87"/>
    </row>
    <row r="21" spans="1:7" ht="12.75">
      <c r="A21" s="87"/>
      <c r="B21" s="87"/>
      <c r="C21" s="87"/>
      <c r="D21" s="87"/>
      <c r="E21" s="87"/>
      <c r="F21" s="87"/>
      <c r="G21" s="87"/>
    </row>
    <row r="22" spans="1:7" ht="12.75">
      <c r="A22" s="87"/>
      <c r="B22" s="87"/>
      <c r="C22" s="87"/>
      <c r="D22" s="87"/>
      <c r="E22" s="87"/>
      <c r="F22" s="87"/>
      <c r="G22" s="87"/>
    </row>
  </sheetData>
  <mergeCells count="1">
    <mergeCell ref="E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2014-11-30T09:27:31Z</cp:lastPrinted>
  <dcterms:created xsi:type="dcterms:W3CDTF">1997-01-24T11:07:25Z</dcterms:created>
  <dcterms:modified xsi:type="dcterms:W3CDTF">2014-12-01T21:12:04Z</dcterms:modified>
  <cp:category/>
  <cp:version/>
  <cp:contentType/>
  <cp:contentStatus/>
</cp:coreProperties>
</file>